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firstSheet="12" activeTab="12"/>
  </bookViews>
  <sheets>
    <sheet name="New Cal purpose" sheetId="1" r:id="rId1"/>
    <sheet name=" New 10 % Rev" sheetId="2" r:id="rId2"/>
    <sheet name="2002-03" sheetId="3" r:id="rId3"/>
    <sheet name="2003-04" sheetId="4" r:id="rId4"/>
    <sheet name="2004 Apr to Sep 04" sheetId="5" r:id="rId5"/>
    <sheet name="2004-05 Oct to Mar 05i" sheetId="6" r:id="rId6"/>
    <sheet name="2005-06i  " sheetId="7" r:id="rId7"/>
    <sheet name="Jul 07 to 31 Mar 08" sheetId="8" r:id="rId8"/>
    <sheet name="01 Apr 08" sheetId="9" r:id="rId9"/>
    <sheet name="Apr 09-10" sheetId="10" r:id="rId10"/>
    <sheet name="Fee 10-11 " sheetId="11" r:id="rId11"/>
    <sheet name="11-12" sheetId="12" r:id="rId12"/>
    <sheet name="2021-22" sheetId="13" r:id="rId13"/>
  </sheets>
  <definedNames/>
  <calcPr fullCalcOnLoad="1"/>
</workbook>
</file>

<file path=xl/sharedStrings.xml><?xml version="1.0" encoding="utf-8"?>
<sst xmlns="http://schemas.openxmlformats.org/spreadsheetml/2006/main" count="1177" uniqueCount="212">
  <si>
    <t>AIR FORCE SCHOOL , JAIPUR</t>
  </si>
  <si>
    <t>SCHOOL FEE STRUCTURE : 2001-2002</t>
  </si>
  <si>
    <t>(a)</t>
  </si>
  <si>
    <t>Officers</t>
  </si>
  <si>
    <t xml:space="preserve">( Equivalent to Army </t>
  </si>
  <si>
    <t>and Navy)</t>
  </si>
  <si>
    <t>XI to XII</t>
  </si>
  <si>
    <t xml:space="preserve">(b) </t>
  </si>
  <si>
    <t>JWO, WO &amp; MWO</t>
  </si>
  <si>
    <t xml:space="preserve">( c)  </t>
  </si>
  <si>
    <t>SGT, CPL, LAC &amp; AC</t>
  </si>
  <si>
    <t xml:space="preserve">(d) </t>
  </si>
  <si>
    <t>NC(E), Gp'D' Civilians.</t>
  </si>
  <si>
    <t>Paid out of Def. Estimates</t>
  </si>
  <si>
    <t xml:space="preserve">(e) </t>
  </si>
  <si>
    <t>Civilians</t>
  </si>
  <si>
    <t>GP'D' Civ.Paid out of Def. Est.</t>
  </si>
  <si>
    <t>**</t>
  </si>
  <si>
    <t>*</t>
  </si>
  <si>
    <t>CLASS</t>
  </si>
  <si>
    <t>III to V</t>
  </si>
  <si>
    <t>LKG  to II</t>
  </si>
  <si>
    <t>VI to VIII</t>
  </si>
  <si>
    <t>IX to  X</t>
  </si>
  <si>
    <t>and Navy )</t>
  </si>
  <si>
    <t xml:space="preserve">TUITION </t>
  </si>
  <si>
    <t>FEE</t>
  </si>
  <si>
    <t xml:space="preserve">LAB </t>
  </si>
  <si>
    <t>-</t>
  </si>
  <si>
    <t>Rs.</t>
  </si>
  <si>
    <t xml:space="preserve">COMPUTER </t>
  </si>
  <si>
    <t xml:space="preserve">ADMISSION </t>
  </si>
  <si>
    <t xml:space="preserve">ANNUAL </t>
  </si>
  <si>
    <t>CATEGORY</t>
  </si>
  <si>
    <t>CAUTION</t>
  </si>
  <si>
    <t>MONEY</t>
  </si>
  <si>
    <t xml:space="preserve">Caution Money : At the time of admission only and will be refunded at the </t>
  </si>
  <si>
    <t xml:space="preserve">                  140    140   120    100   20        50         30        600</t>
  </si>
  <si>
    <t xml:space="preserve">NC (E) &amp;  : -         -       90      -     20        20         30       160 </t>
  </si>
  <si>
    <t>AIR FORCE SCHOOL, JAIPUR</t>
  </si>
  <si>
    <t xml:space="preserve">     time of  School leaving.</t>
  </si>
  <si>
    <t>FEE(Qtr)</t>
  </si>
  <si>
    <t>FEE **</t>
  </si>
  <si>
    <t>FEE (H/Y)</t>
  </si>
  <si>
    <t>(1x4+2x4+3x2+4)</t>
  </si>
  <si>
    <t>(Old Student)</t>
  </si>
  <si>
    <t xml:space="preserve">(New Student ) </t>
  </si>
  <si>
    <t xml:space="preserve"> Admission Fee : At the time of admission only.</t>
  </si>
  <si>
    <t>Civilian  : Sports  Lib   Pupil  Exam Med.  Building   Mag.  Total</t>
  </si>
  <si>
    <t>( 5 + 6 + 7 )</t>
  </si>
  <si>
    <t>Note : Staff wards : Exempted from payment of Tuition Fee and Admission Fee. Other charges are paid as usual.</t>
  </si>
  <si>
    <t>TOTAL ( YRLY)</t>
  </si>
  <si>
    <t>TOTAL (YRLY)</t>
  </si>
  <si>
    <t>SCHOOL FEE STRUCTURE ( Existing )</t>
  </si>
  <si>
    <t>.</t>
  </si>
  <si>
    <t xml:space="preserve">Quarterly </t>
  </si>
  <si>
    <t xml:space="preserve">FEE </t>
  </si>
  <si>
    <t>Exam</t>
  </si>
  <si>
    <t>Medical</t>
  </si>
  <si>
    <t>Magazine</t>
  </si>
  <si>
    <t>Total</t>
  </si>
  <si>
    <t>(b)</t>
  </si>
  <si>
    <t>Sports/Pupil</t>
  </si>
  <si>
    <t>Library</t>
  </si>
  <si>
    <t>Building</t>
  </si>
  <si>
    <t>**Civilian</t>
  </si>
  <si>
    <t>2.    Lab Fee :Phy., Chem., Bio. Rs.100/- per subject (Qtr.) &amp; Computer Fee Rs.600/- (Half Yearly) for Defence Personnel &amp; NC(E), Gp'D' as optional subject in Std. XI &amp; XII.</t>
  </si>
  <si>
    <t>3.    Admission Fee &amp; Caution Money (Caution Money 100% Refundable): At the time of admission only.</t>
  </si>
  <si>
    <t>4.   Staff wards : Exempted from payment of Tuition Fee and Admission Fee.</t>
  </si>
  <si>
    <t xml:space="preserve">Note </t>
  </si>
  <si>
    <t>1.    Lab Fee : Physics, Chemistry, Biology for Rs.150/- per subject quarterly and Rs.600/-(Half Yearly) for Computer optional subject.</t>
  </si>
  <si>
    <t>**(a to d) and Staff Ward</t>
  </si>
  <si>
    <t>(1x4+2x4+3x4+4)</t>
  </si>
  <si>
    <t>XI to XII Com.</t>
  </si>
  <si>
    <t xml:space="preserve">EXISTING FEES STRUCTURE FOR THE SESSION OF 2004 - 2005 </t>
  </si>
  <si>
    <t>TOTAL (YEARLY)</t>
  </si>
  <si>
    <t>1.    Lab Fee : Physics, Chemistry, Biology for Rs.165/- per subject quarterly and Rs.330/- Quarterly for Computer optional subject.</t>
  </si>
  <si>
    <t>2.    Lab Fee :Physics, Chemistry, Biology Rs.110/- per subject quarterly &amp; Computer Fee Rs.330/- Quarterly for Defence Personnel &amp; NC(E), Gp'D' as optional subject in Std. XI &amp; XII.</t>
  </si>
  <si>
    <t xml:space="preserve"> FEES STRUCTURE FOR THE SESSION OF 2004 - 2005 (W.E.F. 01 Oct 04 to 31 Mar 05) </t>
  </si>
  <si>
    <t xml:space="preserve">FEES STRUCTURE FOR THE SESSION OF 2003 - 2004 </t>
  </si>
  <si>
    <t>Old Student</t>
  </si>
  <si>
    <t>New Student</t>
  </si>
  <si>
    <t>(1x4+2x4+3x4+4+5)</t>
  </si>
  <si>
    <t>(5+ 6 + 7)</t>
  </si>
  <si>
    <t>LKG  to V</t>
  </si>
  <si>
    <t>Building/Maint.</t>
  </si>
  <si>
    <t>**(a-d) &amp; Staff Ward</t>
  </si>
  <si>
    <t>1.    Lab Fee : For Physics, Chemistry, Biology is Rs.180/- per subject quarterly for Civilian and Rs.120/- per subject for Defence Personnel &amp; NC(E) &amp; Defence Civilians for std. XI &amp; XII Sc. stream only.</t>
  </si>
  <si>
    <t>3.   Staff wards : Exempted from payment of Tuition Fee, Admission Fee &amp; Computer Fee charges as per col. (c).</t>
  </si>
  <si>
    <t xml:space="preserve">2     Admission Fees and Caution Money will be charged at the time of Admission only and Caution Money will be fully refunded at the time of leaving the school. </t>
  </si>
  <si>
    <t xml:space="preserve">New </t>
  </si>
  <si>
    <t xml:space="preserve">AIR FORCE SCHOOL, JAIPUR </t>
  </si>
  <si>
    <t xml:space="preserve">AIR FORCE SCHOOL,  JAIPUR </t>
  </si>
  <si>
    <t>FEES STRUCTURE FOR THE SESSION OF 2007 - 2008 (Apr 05 to Jun 07)</t>
  </si>
  <si>
    <t>AIR FORCE SCHOO, JAIPUR</t>
  </si>
  <si>
    <t>FEES STRUCTURE FOR THE SESSION OF 2007 - 2008 ( JUL 07 TO MAR 08)</t>
  </si>
  <si>
    <t xml:space="preserve">3     Admission Fees and Caution Money will be charged at the time of Admission only and Caution Money will be fully refunded at the time of leaving the school. </t>
  </si>
  <si>
    <t xml:space="preserve">2.    Computer Fee (Optional Subject) : is Rs.375/- quarterly for Civilian, Defence Personnel, NC(E) &amp; Defnece Civilians for std. XI &amp; XII students </t>
  </si>
  <si>
    <t>4.   Staff wards : Exempted from payment of Tuition Fee, Admission Fee &amp; Computer Fee charges as per col. (c).</t>
  </si>
  <si>
    <t xml:space="preserve">Note : The fees structure will be revised w.e.f. 01 Apr 2008. </t>
  </si>
  <si>
    <t>REVISIED FEES STRUCTURE FOR THE SESSION OF 2009 - 2010 ( APR 2009 )</t>
  </si>
  <si>
    <t xml:space="preserve">Tutition </t>
  </si>
  <si>
    <t>Sports</t>
  </si>
  <si>
    <t>Comp.</t>
  </si>
  <si>
    <t>Science</t>
  </si>
  <si>
    <t>Annual/ One Time( 6 to 10)</t>
  </si>
  <si>
    <t xml:space="preserve">For New Admission </t>
  </si>
  <si>
    <t xml:space="preserve">Old </t>
  </si>
  <si>
    <t>Fee</t>
  </si>
  <si>
    <t xml:space="preserve">Exam </t>
  </si>
  <si>
    <t>Diary</t>
  </si>
  <si>
    <t>Mag.</t>
  </si>
  <si>
    <t xml:space="preserve">Dev </t>
  </si>
  <si>
    <t xml:space="preserve">Reg. </t>
  </si>
  <si>
    <t>Caution</t>
  </si>
  <si>
    <t>Adm.</t>
  </si>
  <si>
    <t>Student</t>
  </si>
  <si>
    <t>Qtr.</t>
  </si>
  <si>
    <t>Money</t>
  </si>
  <si>
    <t>Apr - Mar</t>
  </si>
  <si>
    <t>Apr-Mar</t>
  </si>
  <si>
    <t>LKG,UKG</t>
  </si>
  <si>
    <t>I to V</t>
  </si>
  <si>
    <t xml:space="preserve">PBORs/Civ Gp 'B </t>
  </si>
  <si>
    <t>LKG ,UKG</t>
  </si>
  <si>
    <t xml:space="preserve">&amp; 'C' </t>
  </si>
  <si>
    <t>(Equivalent to Army</t>
  </si>
  <si>
    <t>NC(E),Gp 'D' Civilians/</t>
  </si>
  <si>
    <t>School Staff / NPF</t>
  </si>
  <si>
    <t>Employee</t>
  </si>
  <si>
    <t>Civilians ( NAF)</t>
  </si>
  <si>
    <t xml:space="preserve"> Computer Fee (Optional ) : - Rs.105/- per quarter for classes XI &amp; XII. </t>
  </si>
  <si>
    <r>
      <t xml:space="preserve">Note : -  </t>
    </r>
    <r>
      <rPr>
        <b/>
        <sz val="12"/>
        <rFont val="Times New Roman"/>
        <family val="1"/>
      </rPr>
      <t>Lab Fee</t>
    </r>
    <r>
      <rPr>
        <sz val="12"/>
        <rFont val="Times New Roman"/>
        <family val="1"/>
      </rPr>
      <t xml:space="preserve"> : For Physics, Chemistry, Biology is Rs.105/- per subject quarterly for category 'a to d' for Science stream only.</t>
    </r>
  </si>
  <si>
    <t xml:space="preserve">3.   As per the Air HQ Letter No.Air HQ/19275/2/1/ED dated 18 Nov 09 The concessional fee structure is applicable only to the wards of officers who retire from service and airmen who superannuate. All other categories of ex-servicemen would be treated at par with Non Air Force (NAF) category (Civilian). </t>
  </si>
  <si>
    <t xml:space="preserve">2.   Admission Fees and Caution Money will be charged at the time of admission only and Caution Money will be fully refunded at the time of leaving the school. </t>
  </si>
  <si>
    <t xml:space="preserve">             Computer Fee (Optional ) : - Rs.105/- per quarter for classes XI &amp; XII. </t>
  </si>
  <si>
    <r>
      <t xml:space="preserve">Note : - 1.   </t>
    </r>
    <r>
      <rPr>
        <b/>
        <sz val="12"/>
        <rFont val="Times New Roman"/>
        <family val="1"/>
      </rPr>
      <t>Lab Fee</t>
    </r>
    <r>
      <rPr>
        <sz val="12"/>
        <rFont val="Times New Roman"/>
        <family val="1"/>
      </rPr>
      <t xml:space="preserve"> : For Physics, Chemistry, Biology &amp; Computer is Rs.105/- per subject quarterly for category 'a to d' for Science stream only.</t>
    </r>
  </si>
  <si>
    <t>Civilians (NAF)</t>
  </si>
  <si>
    <t>T.Yrl.</t>
  </si>
  <si>
    <t xml:space="preserve">Student </t>
  </si>
  <si>
    <t xml:space="preserve">Tuition </t>
  </si>
  <si>
    <t xml:space="preserve">FEES STRUCTURE FOR THE SESSION : 2011 - 2012 </t>
  </si>
  <si>
    <t>Annual/ One Time( 6 to 11)</t>
  </si>
  <si>
    <t>Med.</t>
  </si>
  <si>
    <t>T.Yearly</t>
  </si>
  <si>
    <t>T Yearly</t>
  </si>
  <si>
    <t>NC(E),Gp 'D' /</t>
  </si>
  <si>
    <t>Civilians/School Staff/</t>
  </si>
  <si>
    <t>NPF Employee</t>
  </si>
  <si>
    <t>Note :</t>
  </si>
  <si>
    <r>
      <t xml:space="preserve">1.   </t>
    </r>
    <r>
      <rPr>
        <b/>
        <sz val="11"/>
        <rFont val="Times New Roman"/>
        <family val="1"/>
      </rPr>
      <t>Lab Fee</t>
    </r>
    <r>
      <rPr>
        <sz val="11"/>
        <rFont val="Times New Roman"/>
        <family val="1"/>
      </rPr>
      <t xml:space="preserve"> :  For Physics, Chemistry, Biology &amp; Computer is Rs.105/- per subject quarterly for category 'a to d' for classes XI &amp;XII Sciecne Steam only. </t>
    </r>
  </si>
  <si>
    <t xml:space="preserve">      Computer Fee for (optional) : Rs.105/- per quarter for classes XI &amp; XII.</t>
  </si>
  <si>
    <t xml:space="preserve">3.   As per the Air HQ Letter No.Air HQ/19275/2/1/ED dated 18 Nov 09 The concessional fee structure is applicable only to the wards of officers who   </t>
  </si>
  <si>
    <t xml:space="preserve">4.  The fee may be revised at any time during the year if need arises. </t>
  </si>
  <si>
    <t>5.  Computer fee is likely to increase on introduction of smart classes in the school.</t>
  </si>
  <si>
    <t>Lib.</t>
  </si>
  <si>
    <t xml:space="preserve"> </t>
  </si>
  <si>
    <t xml:space="preserve"> New Admission </t>
  </si>
  <si>
    <t>Activity Fee</t>
  </si>
  <si>
    <t>Insurance Fee</t>
  </si>
  <si>
    <t>Admission Fee</t>
  </si>
  <si>
    <t xml:space="preserve">      retire from service and airmen who superannuate. All other categories of ex-servicemen would be treated at par with Non Air Force (NAF) category.</t>
  </si>
  <si>
    <t xml:space="preserve">FEES STRUCTURE FOR THE SESSION OF 2010 - 2011 </t>
  </si>
  <si>
    <t>Tuition Fee</t>
  </si>
  <si>
    <t>Sports Fee</t>
  </si>
  <si>
    <t>Library Fee</t>
  </si>
  <si>
    <t>Science Fee</t>
  </si>
  <si>
    <t>Medical Fee</t>
  </si>
  <si>
    <t xml:space="preserve">Total Yearly         Old Student </t>
  </si>
  <si>
    <t>Officers                      (Equivalent to Army &amp; Navy)</t>
  </si>
  <si>
    <t>NC(E),Gp 'D' Civilians, School Staff &amp; NPF Employee (Equivalent to Army &amp; Navy)</t>
  </si>
  <si>
    <t xml:space="preserve">Note : </t>
  </si>
  <si>
    <t>Examination        Fee</t>
  </si>
  <si>
    <t>Development         Fee</t>
  </si>
  <si>
    <t>Caution           Money</t>
  </si>
  <si>
    <t>Registration         Fee</t>
  </si>
  <si>
    <t>Magazine        Fee</t>
  </si>
  <si>
    <t xml:space="preserve">Total Yearly         New Student  </t>
  </si>
  <si>
    <t>Annual / One Time (3 to 12)</t>
  </si>
  <si>
    <t>1 to 12</t>
  </si>
  <si>
    <t>LKG to V</t>
  </si>
  <si>
    <t>XI to  XII</t>
  </si>
  <si>
    <t>PBORs / Civ Gp 'B &amp; 'C' (Equivalent to Army &amp; Navy)</t>
  </si>
  <si>
    <t>Appendix 'A'</t>
  </si>
  <si>
    <t>FEES STRUCTURE FOR THE ACADEMIC SESSION : 2017 - 2018</t>
  </si>
  <si>
    <t>FEES FOR THE SESSION : 2017 - 2018</t>
  </si>
  <si>
    <t>E-Learning  &amp; Computer  Fee</t>
  </si>
  <si>
    <t>Diary  &amp;                 I Card Fee</t>
  </si>
  <si>
    <t xml:space="preserve">Old Admission Total Amount </t>
  </si>
  <si>
    <t>New  Admission Total Amount</t>
  </si>
  <si>
    <t>2nd to 04th    Qutr.</t>
  </si>
  <si>
    <t>Apr to Jun</t>
  </si>
  <si>
    <t>Jul to Sep</t>
  </si>
  <si>
    <r>
      <t xml:space="preserve">1.    </t>
    </r>
    <r>
      <rPr>
        <b/>
        <u val="single"/>
        <sz val="12"/>
        <rFont val="Times New Roman"/>
        <family val="1"/>
      </rPr>
      <t>Lab Fee for Class : XI &amp; XII</t>
    </r>
    <r>
      <rPr>
        <sz val="12"/>
        <rFont val="Times New Roman"/>
        <family val="1"/>
      </rPr>
      <t xml:space="preserve"> : Rs.200/- per subject quarterly for Optional Subjects i.e. Physics, Chemistry, Biology, Informatics Practice &amp; Physical Education for all category. </t>
    </r>
  </si>
  <si>
    <t>2.    Registration, Admission Fee  and Caution Money will be charged only new admissions and Caution Money will be 100% refundable at the time of leaving or issue Transfer certficate from the school.</t>
  </si>
  <si>
    <r>
      <rPr>
        <b/>
        <u val="single"/>
        <sz val="12"/>
        <rFont val="Times New Roman"/>
        <family val="1"/>
      </rPr>
      <t>Lab Fee for Class : XI &amp; XII</t>
    </r>
    <r>
      <rPr>
        <sz val="12"/>
        <rFont val="Times New Roman"/>
        <family val="1"/>
      </rPr>
      <t xml:space="preserve"> : Rs.200/- per subject quartely for Optional Subjects i.e. Physics, Chemistry, Biology, Informatics Practice &amp; Physical Education for all category. </t>
    </r>
  </si>
  <si>
    <t>3.    Development Fee charges for staff ward LKG to V Rs. 540/-, VI To VIII Rs. 585/- &amp; IX to XII Rs. 630/-.</t>
  </si>
  <si>
    <t xml:space="preserve">4.    The Tuition fee may be revised at any time during the year if need arises. </t>
  </si>
  <si>
    <t>FEES STRUCTURE FOR THE ACADEMIC SESSION : 2018 - 2019</t>
  </si>
  <si>
    <r>
      <t xml:space="preserve">1.    </t>
    </r>
    <r>
      <rPr>
        <b/>
        <u val="single"/>
        <sz val="11"/>
        <rFont val="Arial"/>
        <family val="2"/>
      </rPr>
      <t>Lab Fee for Class : XI &amp; XII</t>
    </r>
    <r>
      <rPr>
        <sz val="11"/>
        <rFont val="Arial"/>
        <family val="2"/>
      </rPr>
      <t xml:space="preserve"> : Rs.200/- per subject quarterly for Optional Subjects i.e. Physics, Chemistry, Biology, Informatics Practice &amp; Physical Education for all category. </t>
    </r>
  </si>
  <si>
    <t xml:space="preserve">4.   The Tuition fee may be revised at any time during the year if need arises. </t>
  </si>
  <si>
    <t xml:space="preserve">Old Student </t>
  </si>
  <si>
    <t>2.    Registration, Admission Fee  and Caution Money will be charged only at the time of new admission and Caution Money will be refundable 100% at the time of issue of Transfer certificate from the school.</t>
  </si>
  <si>
    <t xml:space="preserve">3.    School Fee will be accepted through online mode only. No cheque/cash is accepted. Fees is paid quarterly i.e. in Apr, Jul, Oct and Jan. </t>
  </si>
  <si>
    <t>4.    Development Fee charges for staff ward LKG to V Rs. 540/-, VI To VIII Rs. 585/- &amp; IX to XII Rs. 630/-.</t>
  </si>
  <si>
    <t xml:space="preserve">5.    The Tuition fee may be revised at any time during the year if need arises. </t>
  </si>
  <si>
    <t xml:space="preserve">Note: </t>
  </si>
  <si>
    <t>Annual Charges</t>
  </si>
  <si>
    <t>FEES STRUCTURE FOR THE ACADEMIC SESSION : 2021 - 22</t>
  </si>
  <si>
    <t>New Adm.</t>
  </si>
  <si>
    <t>1 to 6</t>
  </si>
  <si>
    <t>7+8+9</t>
  </si>
</sst>
</file>

<file path=xl/styles.xml><?xml version="1.0" encoding="utf-8"?>
<styleSheet xmlns="http://schemas.openxmlformats.org/spreadsheetml/2006/main">
  <numFmts count="60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&quot;₹&quot;\ #,##0;\-&quot;₹&quot;\ #,##0"/>
    <numFmt numFmtId="171" formatCode="&quot;₹&quot;\ #,##0;[Red]\-&quot;₹&quot;\ #,##0"/>
    <numFmt numFmtId="172" formatCode="&quot;₹&quot;\ #,##0.00;\-&quot;₹&quot;\ #,##0.00"/>
    <numFmt numFmtId="173" formatCode="&quot;₹&quot;\ #,##0.00;[Red]\-&quot;₹&quot;\ #,##0.00"/>
    <numFmt numFmtId="174" formatCode="_-&quot;₹&quot;\ * #,##0_-;\-&quot;₹&quot;\ * #,##0_-;_-&quot;₹&quot;\ * &quot;-&quot;_-;_-@_-"/>
    <numFmt numFmtId="175" formatCode="_-* #,##0_-;\-* #,##0_-;_-* &quot;-&quot;_-;_-@_-"/>
    <numFmt numFmtId="176" formatCode="_-&quot;₹&quot;\ * #,##0.00_-;\-&quot;₹&quot;\ * #,##0.00_-;_-&quot;₹&quot;\ * &quot;-&quot;??_-;_-@_-"/>
    <numFmt numFmtId="177" formatCode="_-* #,##0.00_-;\-* #,##0.00_-;_-* &quot;-&quot;??_-;_-@_-"/>
    <numFmt numFmtId="178" formatCode="&quot;&quot;\`&quot; &quot;\ #,##0;\-&quot;&quot;\`&quot; &quot;\ #,##0"/>
    <numFmt numFmtId="179" formatCode="&quot;&quot;\`&quot; &quot;\ #,##0;[Red]\-&quot;&quot;\`&quot; &quot;\ #,##0"/>
    <numFmt numFmtId="180" formatCode="&quot;&quot;\`&quot; &quot;\ #,##0.00;\-&quot;&quot;\`&quot; &quot;\ #,##0.00"/>
    <numFmt numFmtId="181" formatCode="&quot;&quot;\`&quot; &quot;\ #,##0.00;[Red]\-&quot;&quot;\`&quot; &quot;\ #,##0.00"/>
    <numFmt numFmtId="182" formatCode="_-&quot;&quot;\`&quot; &quot;\ * #,##0_-;\-&quot;&quot;\`&quot; &quot;\ * #,##0_-;_-&quot;&quot;\`&quot; &quot;\ * &quot;-&quot;_-;_-@_-"/>
    <numFmt numFmtId="183" formatCode="_-&quot;&quot;\`&quot; &quot;\ * #,##0.00_-;\-&quot;&quot;\`&quot; &quot;\ * #,##0.00_-;_-&quot;&quot;\`&quot; 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.0"/>
    <numFmt numFmtId="193" formatCode="0.0%"/>
    <numFmt numFmtId="194" formatCode="0.000%"/>
    <numFmt numFmtId="195" formatCode="0.0000%"/>
    <numFmt numFmtId="196" formatCode="0.00000%"/>
    <numFmt numFmtId="197" formatCode="0.000000%"/>
    <numFmt numFmtId="198" formatCode="0.0000000%"/>
    <numFmt numFmtId="199" formatCode="0.00000000%"/>
    <numFmt numFmtId="200" formatCode="0.000000000%"/>
    <numFmt numFmtId="201" formatCode="_(* #,##0.000_);_(* \(#,##0.000\);_(* &quot;-&quot;??_);_(@_)"/>
    <numFmt numFmtId="202" formatCode="_(* #,##0.0000_);_(* \(#,##0.0000\);_(* &quot;-&quot;??_);_(@_)"/>
    <numFmt numFmtId="203" formatCode="0.0000000000%"/>
    <numFmt numFmtId="204" formatCode="0.00000000000%"/>
    <numFmt numFmtId="205" formatCode="_(* #,##0.0_);_(* \(#,##0.0\);_(* &quot;-&quot;??_);_(@_)"/>
    <numFmt numFmtId="206" formatCode="_(* #,##0_);_(* \(#,##0\);_(* &quot;-&quot;??_);_(@_)"/>
    <numFmt numFmtId="207" formatCode="0.000"/>
    <numFmt numFmtId="208" formatCode="0.0000"/>
    <numFmt numFmtId="209" formatCode="&quot;Yes&quot;;&quot;Yes&quot;;&quot;No&quot;"/>
    <numFmt numFmtId="210" formatCode="&quot;True&quot;;&quot;True&quot;;&quot;False&quot;"/>
    <numFmt numFmtId="211" formatCode="&quot;On&quot;;&quot;On&quot;;&quot;Off&quot;"/>
    <numFmt numFmtId="212" formatCode="0.00000"/>
    <numFmt numFmtId="213" formatCode="0.000000"/>
    <numFmt numFmtId="214" formatCode="0.0000000"/>
    <numFmt numFmtId="215" formatCode="00000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i/>
      <u val="single"/>
      <sz val="11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u val="single"/>
      <sz val="11"/>
      <name val="Times New Roman"/>
      <family val="1"/>
    </font>
    <font>
      <b/>
      <sz val="9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u val="single"/>
      <sz val="12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29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0" borderId="11" xfId="0" applyFont="1" applyBorder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Continuous"/>
    </xf>
    <xf numFmtId="0" fontId="5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191" fontId="5" fillId="0" borderId="0" xfId="42" applyFont="1" applyBorder="1" applyAlignment="1">
      <alignment horizontal="center"/>
    </xf>
    <xf numFmtId="191" fontId="5" fillId="0" borderId="0" xfId="42" applyFont="1" applyAlignment="1">
      <alignment horizontal="center"/>
    </xf>
    <xf numFmtId="191" fontId="5" fillId="0" borderId="10" xfId="42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191" fontId="3" fillId="0" borderId="0" xfId="42" applyFont="1" applyBorder="1" applyAlignment="1">
      <alignment horizontal="center"/>
    </xf>
    <xf numFmtId="206" fontId="3" fillId="0" borderId="0" xfId="0" applyNumberFormat="1" applyFont="1" applyAlignment="1">
      <alignment horizontal="center"/>
    </xf>
    <xf numFmtId="206" fontId="3" fillId="0" borderId="0" xfId="0" applyNumberFormat="1" applyFont="1" applyBorder="1" applyAlignment="1">
      <alignment/>
    </xf>
    <xf numFmtId="191" fontId="3" fillId="0" borderId="10" xfId="42" applyFont="1" applyBorder="1" applyAlignment="1">
      <alignment horizontal="center"/>
    </xf>
    <xf numFmtId="206" fontId="3" fillId="0" borderId="10" xfId="42" applyNumberFormat="1" applyFont="1" applyBorder="1" applyAlignment="1">
      <alignment horizontal="center"/>
    </xf>
    <xf numFmtId="206" fontId="3" fillId="0" borderId="12" xfId="0" applyNumberFormat="1" applyFont="1" applyBorder="1" applyAlignment="1">
      <alignment/>
    </xf>
    <xf numFmtId="206" fontId="3" fillId="0" borderId="10" xfId="0" applyNumberFormat="1" applyFont="1" applyBorder="1" applyAlignment="1">
      <alignment/>
    </xf>
    <xf numFmtId="206" fontId="3" fillId="0" borderId="10" xfId="0" applyNumberFormat="1" applyFont="1" applyBorder="1" applyAlignment="1">
      <alignment horizontal="center"/>
    </xf>
    <xf numFmtId="206" fontId="3" fillId="0" borderId="12" xfId="0" applyNumberFormat="1" applyFont="1" applyBorder="1" applyAlignment="1">
      <alignment horizontal="center"/>
    </xf>
    <xf numFmtId="206" fontId="3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Continuous"/>
    </xf>
    <xf numFmtId="0" fontId="3" fillId="0" borderId="10" xfId="0" applyFont="1" applyFill="1" applyBorder="1" applyAlignment="1">
      <alignment horizontal="center"/>
    </xf>
    <xf numFmtId="0" fontId="3" fillId="0" borderId="0" xfId="0" applyFont="1" applyAlignment="1">
      <alignment vertical="top"/>
    </xf>
    <xf numFmtId="206" fontId="3" fillId="0" borderId="0" xfId="42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justify" wrapText="1"/>
    </xf>
    <xf numFmtId="0" fontId="1" fillId="0" borderId="15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1" fillId="0" borderId="21" xfId="0" applyFont="1" applyBorder="1" applyAlignment="1">
      <alignment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8" xfId="0" applyNumberFormat="1" applyFont="1" applyBorder="1" applyAlignment="1">
      <alignment horizontal="center" vertical="center"/>
    </xf>
    <xf numFmtId="0" fontId="1" fillId="0" borderId="18" xfId="42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206" fontId="1" fillId="0" borderId="18" xfId="0" applyNumberFormat="1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3" xfId="0" applyNumberFormat="1" applyFont="1" applyBorder="1" applyAlignment="1">
      <alignment horizontal="center" vertical="center"/>
    </xf>
    <xf numFmtId="0" fontId="1" fillId="0" borderId="23" xfId="42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4" xfId="0" applyFont="1" applyBorder="1" applyAlignment="1">
      <alignment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1" xfId="42" applyNumberFormat="1" applyFont="1" applyBorder="1" applyAlignment="1">
      <alignment horizontal="center" vertical="center"/>
    </xf>
    <xf numFmtId="206" fontId="1" fillId="0" borderId="21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42" applyNumberFormat="1" applyFont="1" applyBorder="1" applyAlignment="1">
      <alignment horizontal="center" vertical="center"/>
    </xf>
    <xf numFmtId="206" fontId="1" fillId="0" borderId="0" xfId="0" applyNumberFormat="1" applyFont="1" applyBorder="1" applyAlignment="1">
      <alignment vertical="center"/>
    </xf>
    <xf numFmtId="0" fontId="1" fillId="0" borderId="0" xfId="44" applyNumberFormat="1" applyFont="1" applyBorder="1" applyAlignment="1">
      <alignment horizontal="center" vertical="center"/>
    </xf>
    <xf numFmtId="0" fontId="1" fillId="0" borderId="21" xfId="44" applyNumberFormat="1" applyFont="1" applyBorder="1" applyAlignment="1">
      <alignment horizontal="center" vertical="center"/>
    </xf>
    <xf numFmtId="0" fontId="1" fillId="0" borderId="23" xfId="44" applyNumberFormat="1" applyFont="1" applyBorder="1" applyAlignment="1">
      <alignment horizontal="center" vertical="center"/>
    </xf>
    <xf numFmtId="0" fontId="1" fillId="0" borderId="18" xfId="44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vertical="center"/>
    </xf>
    <xf numFmtId="0" fontId="1" fillId="0" borderId="15" xfId="59" applyFont="1" applyBorder="1" applyAlignment="1">
      <alignment vertical="center"/>
      <protection/>
    </xf>
    <xf numFmtId="0" fontId="2" fillId="0" borderId="15" xfId="59" applyFont="1" applyBorder="1" applyAlignment="1">
      <alignment vertical="center"/>
      <protection/>
    </xf>
    <xf numFmtId="0" fontId="2" fillId="0" borderId="15" xfId="59" applyFont="1" applyBorder="1" applyAlignment="1">
      <alignment horizontal="center" vertical="center"/>
      <protection/>
    </xf>
    <xf numFmtId="0" fontId="2" fillId="0" borderId="0" xfId="59" applyFont="1" applyAlignment="1">
      <alignment horizontal="center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4" xfId="59" applyFont="1" applyBorder="1" applyAlignment="1">
      <alignment horizontal="center" vertical="center"/>
      <protection/>
    </xf>
    <xf numFmtId="0" fontId="2" fillId="0" borderId="16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vertical="center"/>
      <protection/>
    </xf>
    <xf numFmtId="0" fontId="2" fillId="0" borderId="18" xfId="59" applyFont="1" applyBorder="1" applyAlignment="1">
      <alignment vertical="center"/>
      <protection/>
    </xf>
    <xf numFmtId="0" fontId="1" fillId="0" borderId="18" xfId="59" applyFont="1" applyBorder="1" applyAlignment="1">
      <alignment vertical="center"/>
      <protection/>
    </xf>
    <xf numFmtId="0" fontId="2" fillId="0" borderId="18" xfId="59" applyFont="1" applyBorder="1" applyAlignment="1">
      <alignment horizontal="center" vertical="center"/>
      <protection/>
    </xf>
    <xf numFmtId="0" fontId="2" fillId="0" borderId="10" xfId="59" applyFont="1" applyBorder="1" applyAlignment="1">
      <alignment horizontal="center" vertical="center"/>
      <protection/>
    </xf>
    <xf numFmtId="0" fontId="2" fillId="0" borderId="19" xfId="59" applyFont="1" applyBorder="1" applyAlignment="1">
      <alignment horizontal="center" vertical="center"/>
      <protection/>
    </xf>
    <xf numFmtId="0" fontId="2" fillId="0" borderId="20" xfId="59" applyFont="1" applyBorder="1" applyAlignment="1">
      <alignment horizontal="center" vertical="center"/>
      <protection/>
    </xf>
    <xf numFmtId="0" fontId="2" fillId="0" borderId="21" xfId="59" applyFont="1" applyBorder="1" applyAlignment="1">
      <alignment vertical="center"/>
      <protection/>
    </xf>
    <xf numFmtId="0" fontId="1" fillId="0" borderId="21" xfId="59" applyFont="1" applyBorder="1" applyAlignment="1">
      <alignment vertical="center"/>
      <protection/>
    </xf>
    <xf numFmtId="0" fontId="2" fillId="0" borderId="21" xfId="59" applyFont="1" applyBorder="1" applyAlignment="1">
      <alignment horizontal="center" vertical="center"/>
      <protection/>
    </xf>
    <xf numFmtId="0" fontId="2" fillId="0" borderId="22" xfId="59" applyFont="1" applyBorder="1" applyAlignment="1">
      <alignment horizontal="center" vertical="center"/>
      <protection/>
    </xf>
    <xf numFmtId="0" fontId="1" fillId="0" borderId="14" xfId="59" applyFont="1" applyBorder="1" applyAlignment="1">
      <alignment horizontal="center" vertical="center"/>
      <protection/>
    </xf>
    <xf numFmtId="0" fontId="1" fillId="0" borderId="14" xfId="59" applyFont="1" applyBorder="1" applyAlignment="1">
      <alignment vertical="center"/>
      <protection/>
    </xf>
    <xf numFmtId="0" fontId="1" fillId="0" borderId="18" xfId="59" applyNumberFormat="1" applyFont="1" applyBorder="1" applyAlignment="1">
      <alignment horizontal="center" vertical="center"/>
      <protection/>
    </xf>
    <xf numFmtId="0" fontId="1" fillId="0" borderId="18" xfId="59" applyFont="1" applyBorder="1" applyAlignment="1">
      <alignment horizontal="center" vertical="center"/>
      <protection/>
    </xf>
    <xf numFmtId="206" fontId="1" fillId="0" borderId="18" xfId="59" applyNumberFormat="1" applyFont="1" applyBorder="1" applyAlignment="1">
      <alignment vertical="center"/>
      <protection/>
    </xf>
    <xf numFmtId="0" fontId="1" fillId="0" borderId="23" xfId="59" applyFont="1" applyBorder="1" applyAlignment="1">
      <alignment vertical="center"/>
      <protection/>
    </xf>
    <xf numFmtId="0" fontId="1" fillId="0" borderId="23" xfId="59" applyNumberFormat="1" applyFont="1" applyBorder="1" applyAlignment="1">
      <alignment horizontal="center" vertical="center"/>
      <protection/>
    </xf>
    <xf numFmtId="0" fontId="1" fillId="0" borderId="24" xfId="59" applyFont="1" applyBorder="1" applyAlignment="1">
      <alignment horizontal="center" vertical="center"/>
      <protection/>
    </xf>
    <xf numFmtId="0" fontId="1" fillId="0" borderId="24" xfId="59" applyFont="1" applyBorder="1" applyAlignment="1">
      <alignment vertical="center"/>
      <protection/>
    </xf>
    <xf numFmtId="0" fontId="1" fillId="0" borderId="21" xfId="59" applyNumberFormat="1" applyFont="1" applyBorder="1" applyAlignment="1">
      <alignment horizontal="center" vertical="center"/>
      <protection/>
    </xf>
    <xf numFmtId="206" fontId="1" fillId="0" borderId="21" xfId="59" applyNumberFormat="1" applyFont="1" applyBorder="1" applyAlignment="1">
      <alignment vertical="center"/>
      <protection/>
    </xf>
    <xf numFmtId="0" fontId="3" fillId="0" borderId="0" xfId="59" applyFont="1" applyBorder="1" applyAlignment="1">
      <alignment vertical="center"/>
      <protection/>
    </xf>
    <xf numFmtId="0" fontId="3" fillId="0" borderId="0" xfId="59" applyFont="1" applyAlignment="1">
      <alignment horizontal="left" wrapText="1"/>
      <protection/>
    </xf>
    <xf numFmtId="0" fontId="3" fillId="0" borderId="0" xfId="59" applyFont="1">
      <alignment/>
      <protection/>
    </xf>
    <xf numFmtId="0" fontId="3" fillId="0" borderId="0" xfId="59" applyFont="1" applyBorder="1" applyAlignment="1">
      <alignment horizontal="left" vertical="justify" wrapText="1"/>
      <protection/>
    </xf>
    <xf numFmtId="0" fontId="9" fillId="0" borderId="15" xfId="59" applyFont="1" applyBorder="1" applyAlignment="1">
      <alignment horizontal="center" vertical="center"/>
      <protection/>
    </xf>
    <xf numFmtId="0" fontId="1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3" xfId="60" applyFont="1" applyFill="1" applyBorder="1" applyAlignment="1">
      <alignment horizontal="center" vertical="center" textRotation="90"/>
      <protection/>
    </xf>
    <xf numFmtId="0" fontId="2" fillId="0" borderId="23" xfId="60" applyFont="1" applyFill="1" applyBorder="1" applyAlignment="1">
      <alignment horizontal="center" vertical="center" textRotation="90" wrapText="1"/>
      <protection/>
    </xf>
    <xf numFmtId="0" fontId="2" fillId="0" borderId="23" xfId="60" applyFont="1" applyFill="1" applyBorder="1" applyAlignment="1">
      <alignment horizontal="center" vertical="center"/>
      <protection/>
    </xf>
    <xf numFmtId="0" fontId="2" fillId="0" borderId="25" xfId="60" applyFont="1" applyFill="1" applyBorder="1" applyAlignment="1">
      <alignment vertical="center"/>
      <protection/>
    </xf>
    <xf numFmtId="0" fontId="2" fillId="0" borderId="26" xfId="60" applyFont="1" applyFill="1" applyBorder="1" applyAlignment="1">
      <alignment vertical="center"/>
      <protection/>
    </xf>
    <xf numFmtId="0" fontId="2" fillId="0" borderId="11" xfId="60" applyFont="1" applyFill="1" applyBorder="1" applyAlignment="1">
      <alignment vertical="center"/>
      <protection/>
    </xf>
    <xf numFmtId="0" fontId="1" fillId="0" borderId="23" xfId="0" applyFont="1" applyFill="1" applyBorder="1" applyAlignment="1">
      <alignment vertical="center"/>
    </xf>
    <xf numFmtId="0" fontId="1" fillId="0" borderId="2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23" xfId="0" applyFont="1" applyBorder="1" applyAlignment="1">
      <alignment horizontal="center" vertical="center"/>
    </xf>
    <xf numFmtId="3" fontId="1" fillId="0" borderId="23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2" fillId="33" borderId="23" xfId="60" applyFont="1" applyFill="1" applyBorder="1" applyAlignment="1">
      <alignment horizontal="center" vertical="center" textRotation="90" wrapText="1"/>
      <protection/>
    </xf>
    <xf numFmtId="0" fontId="2" fillId="34" borderId="23" xfId="60" applyFont="1" applyFill="1" applyBorder="1" applyAlignment="1">
      <alignment horizontal="center" vertical="center" textRotation="90" wrapText="1"/>
      <protection/>
    </xf>
    <xf numFmtId="0" fontId="2" fillId="0" borderId="23" xfId="60" applyFont="1" applyBorder="1" applyAlignment="1">
      <alignment horizontal="center" vertical="center" wrapText="1"/>
      <protection/>
    </xf>
    <xf numFmtId="0" fontId="2" fillId="33" borderId="23" xfId="60" applyFont="1" applyFill="1" applyBorder="1" applyAlignment="1">
      <alignment horizontal="center" vertical="center"/>
      <protection/>
    </xf>
    <xf numFmtId="0" fontId="1" fillId="34" borderId="23" xfId="0" applyFont="1" applyFill="1" applyBorder="1" applyAlignment="1">
      <alignment/>
    </xf>
    <xf numFmtId="0" fontId="1" fillId="0" borderId="23" xfId="0" applyFont="1" applyFill="1" applyBorder="1" applyAlignment="1">
      <alignment horizontal="center"/>
    </xf>
    <xf numFmtId="0" fontId="2" fillId="34" borderId="23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4" borderId="2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top"/>
    </xf>
    <xf numFmtId="0" fontId="1" fillId="0" borderId="12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left"/>
    </xf>
    <xf numFmtId="0" fontId="0" fillId="0" borderId="0" xfId="0" applyFont="1" applyAlignment="1">
      <alignment/>
    </xf>
    <xf numFmtId="0" fontId="19" fillId="0" borderId="0" xfId="0" applyFont="1" applyFill="1" applyBorder="1" applyAlignment="1">
      <alignment horizontal="left" vertical="top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Alignment="1">
      <alignment/>
    </xf>
    <xf numFmtId="0" fontId="0" fillId="0" borderId="23" xfId="0" applyBorder="1" applyAlignment="1">
      <alignment/>
    </xf>
    <xf numFmtId="0" fontId="22" fillId="0" borderId="23" xfId="0" applyFont="1" applyBorder="1" applyAlignment="1">
      <alignment/>
    </xf>
    <xf numFmtId="0" fontId="22" fillId="0" borderId="23" xfId="0" applyFont="1" applyFill="1" applyBorder="1" applyAlignment="1">
      <alignment vertical="center"/>
    </xf>
    <xf numFmtId="0" fontId="8" fillId="0" borderId="23" xfId="0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35" borderId="23" xfId="60" applyFont="1" applyFill="1" applyBorder="1" applyAlignment="1">
      <alignment horizontal="center" vertical="center" textRotation="90" wrapText="1"/>
      <protection/>
    </xf>
    <xf numFmtId="0" fontId="19" fillId="35" borderId="23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8" fillId="12" borderId="23" xfId="60" applyFont="1" applyFill="1" applyBorder="1" applyAlignment="1">
      <alignment horizontal="center" vertical="center" textRotation="90" wrapText="1"/>
      <protection/>
    </xf>
    <xf numFmtId="0" fontId="19" fillId="12" borderId="23" xfId="60" applyFont="1" applyFill="1" applyBorder="1" applyAlignment="1">
      <alignment horizontal="center" vertical="center"/>
      <protection/>
    </xf>
    <xf numFmtId="0" fontId="15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justify" vertical="center" wrapText="1"/>
    </xf>
    <xf numFmtId="0" fontId="8" fillId="0" borderId="0" xfId="60" applyFont="1" applyFill="1" applyBorder="1" applyAlignment="1">
      <alignment horizontal="center" vertical="center" textRotation="90" wrapText="1"/>
      <protection/>
    </xf>
    <xf numFmtId="0" fontId="15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19" fillId="35" borderId="23" xfId="0" applyFont="1" applyFill="1" applyBorder="1" applyAlignment="1">
      <alignment horizontal="center"/>
    </xf>
    <xf numFmtId="0" fontId="15" fillId="36" borderId="23" xfId="0" applyFont="1" applyFill="1" applyBorder="1" applyAlignment="1">
      <alignment vertical="center"/>
    </xf>
    <xf numFmtId="0" fontId="15" fillId="36" borderId="23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vertical="center"/>
    </xf>
    <xf numFmtId="0" fontId="15" fillId="2" borderId="23" xfId="0" applyFont="1" applyFill="1" applyBorder="1" applyAlignment="1">
      <alignment horizontal="center" vertical="center"/>
    </xf>
    <xf numFmtId="0" fontId="8" fillId="14" borderId="23" xfId="60" applyFont="1" applyFill="1" applyBorder="1" applyAlignment="1">
      <alignment horizontal="center" vertical="center" textRotation="90"/>
      <protection/>
    </xf>
    <xf numFmtId="0" fontId="8" fillId="18" borderId="23" xfId="60" applyFont="1" applyFill="1" applyBorder="1" applyAlignment="1">
      <alignment horizontal="center" vertical="center" textRotation="90" wrapText="1"/>
      <protection/>
    </xf>
    <xf numFmtId="0" fontId="8" fillId="18" borderId="23" xfId="60" applyFont="1" applyFill="1" applyBorder="1" applyAlignment="1">
      <alignment horizontal="center" vertical="center" textRotation="90"/>
      <protection/>
    </xf>
    <xf numFmtId="0" fontId="8" fillId="37" borderId="23" xfId="60" applyFont="1" applyFill="1" applyBorder="1" applyAlignment="1">
      <alignment horizontal="center" vertical="center" textRotation="90" wrapText="1"/>
      <protection/>
    </xf>
    <xf numFmtId="0" fontId="8" fillId="16" borderId="23" xfId="60" applyFont="1" applyFill="1" applyBorder="1" applyAlignment="1">
      <alignment horizontal="center" vertical="center" textRotation="90" wrapText="1"/>
      <protection/>
    </xf>
    <xf numFmtId="0" fontId="19" fillId="16" borderId="23" xfId="60" applyFont="1" applyFill="1" applyBorder="1" applyAlignment="1">
      <alignment horizontal="center" vertical="center"/>
      <protection/>
    </xf>
    <xf numFmtId="0" fontId="19" fillId="37" borderId="23" xfId="60" applyFont="1" applyFill="1" applyBorder="1" applyAlignment="1">
      <alignment horizontal="center" vertical="center"/>
      <protection/>
    </xf>
    <xf numFmtId="0" fontId="19" fillId="18" borderId="23" xfId="60" applyFont="1" applyFill="1" applyBorder="1" applyAlignment="1">
      <alignment horizontal="center" vertical="center"/>
      <protection/>
    </xf>
    <xf numFmtId="0" fontId="21" fillId="0" borderId="0" xfId="0" applyFont="1" applyFill="1" applyAlignment="1">
      <alignment horizontal="left"/>
    </xf>
    <xf numFmtId="0" fontId="22" fillId="0" borderId="23" xfId="0" applyFont="1" applyFill="1" applyBorder="1" applyAlignment="1">
      <alignment horizontal="left" vertical="center" wrapText="1"/>
    </xf>
    <xf numFmtId="0" fontId="19" fillId="0" borderId="23" xfId="0" applyFont="1" applyFill="1" applyBorder="1" applyAlignment="1">
      <alignment horizontal="center" vertical="center" wrapText="1"/>
    </xf>
    <xf numFmtId="0" fontId="19" fillId="0" borderId="23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22" fillId="0" borderId="23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/>
    </xf>
    <xf numFmtId="0" fontId="17" fillId="0" borderId="0" xfId="0" applyFont="1" applyFill="1" applyAlignment="1">
      <alignment horizontal="righ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23" xfId="60" applyFont="1" applyFill="1" applyBorder="1" applyAlignment="1">
      <alignment horizontal="center" vertical="center"/>
      <protection/>
    </xf>
    <xf numFmtId="0" fontId="2" fillId="0" borderId="23" xfId="60" applyFont="1" applyFill="1" applyBorder="1" applyAlignment="1">
      <alignment horizontal="center" vertical="center" wrapText="1"/>
      <protection/>
    </xf>
    <xf numFmtId="0" fontId="1" fillId="0" borderId="15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2" fillId="0" borderId="25" xfId="60" applyFont="1" applyBorder="1" applyAlignment="1">
      <alignment horizontal="center" vertical="center" wrapText="1"/>
      <protection/>
    </xf>
    <xf numFmtId="0" fontId="2" fillId="0" borderId="26" xfId="60" applyFont="1" applyBorder="1" applyAlignment="1">
      <alignment horizontal="center" vertical="center" wrapText="1"/>
      <protection/>
    </xf>
    <xf numFmtId="0" fontId="1" fillId="0" borderId="2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5" fillId="0" borderId="0" xfId="0" applyFont="1" applyAlignment="1">
      <alignment horizontal="justify" vertical="justify" wrapText="1"/>
    </xf>
    <xf numFmtId="0" fontId="0" fillId="0" borderId="0" xfId="0" applyFont="1" applyAlignment="1">
      <alignment horizontal="justify" vertical="justify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justify" wrapText="1"/>
    </xf>
    <xf numFmtId="0" fontId="15" fillId="0" borderId="0" xfId="0" applyFont="1" applyAlignment="1">
      <alignment horizontal="justify" vertical="justify" wrapText="1"/>
    </xf>
    <xf numFmtId="0" fontId="3" fillId="0" borderId="0" xfId="0" applyFont="1" applyBorder="1" applyAlignment="1">
      <alignment horizontal="justify" vertical="top" wrapText="1"/>
    </xf>
    <xf numFmtId="0" fontId="15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left" vertical="justify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3" fillId="0" borderId="0" xfId="0" applyFont="1" applyAlignment="1">
      <alignment horizontal="justify" wrapText="1"/>
    </xf>
    <xf numFmtId="0" fontId="3" fillId="0" borderId="0" xfId="59" applyFont="1" applyBorder="1" applyAlignment="1">
      <alignment horizontal="justify" vertical="center" wrapText="1"/>
      <protection/>
    </xf>
    <xf numFmtId="0" fontId="3" fillId="0" borderId="0" xfId="59" applyFont="1" applyAlignment="1">
      <alignment horizontal="left" wrapText="1"/>
      <protection/>
    </xf>
    <xf numFmtId="0" fontId="16" fillId="0" borderId="0" xfId="59" applyFont="1" applyBorder="1" applyAlignment="1">
      <alignment horizontal="left" vertical="justify" wrapText="1"/>
      <protection/>
    </xf>
    <xf numFmtId="0" fontId="4" fillId="0" borderId="0" xfId="59" applyFont="1" applyBorder="1" applyAlignment="1">
      <alignment horizontal="center"/>
      <protection/>
    </xf>
    <xf numFmtId="0" fontId="4" fillId="0" borderId="10" xfId="59" applyFont="1" applyBorder="1" applyAlignment="1">
      <alignment horizontal="center" vertical="center"/>
      <protection/>
    </xf>
    <xf numFmtId="0" fontId="4" fillId="0" borderId="0" xfId="59" applyFont="1" applyBorder="1" applyAlignment="1">
      <alignment horizontal="center" vertical="center"/>
      <protection/>
    </xf>
    <xf numFmtId="0" fontId="2" fillId="0" borderId="25" xfId="59" applyFont="1" applyBorder="1" applyAlignment="1">
      <alignment horizontal="center" vertical="center"/>
      <protection/>
    </xf>
    <xf numFmtId="0" fontId="2" fillId="0" borderId="11" xfId="59" applyFont="1" applyBorder="1" applyAlignment="1">
      <alignment horizontal="center" vertical="center"/>
      <protection/>
    </xf>
    <xf numFmtId="0" fontId="2" fillId="0" borderId="13" xfId="59" applyFont="1" applyBorder="1" applyAlignment="1">
      <alignment horizontal="center" vertical="center"/>
      <protection/>
    </xf>
    <xf numFmtId="0" fontId="2" fillId="0" borderId="12" xfId="59" applyFont="1" applyBorder="1" applyAlignment="1">
      <alignment horizontal="center" vertical="center"/>
      <protection/>
    </xf>
    <xf numFmtId="0" fontId="2" fillId="0" borderId="17" xfId="59" applyFont="1" applyBorder="1" applyAlignment="1">
      <alignment horizontal="center" vertical="center"/>
      <protection/>
    </xf>
    <xf numFmtId="0" fontId="3" fillId="0" borderId="0" xfId="59" applyFont="1" applyBorder="1" applyAlignment="1">
      <alignment horizontal="left" vertical="center" wrapText="1"/>
      <protection/>
    </xf>
    <xf numFmtId="0" fontId="18" fillId="0" borderId="0" xfId="0" applyFont="1" applyFill="1" applyBorder="1" applyAlignment="1">
      <alignment horizontal="center" vertical="center"/>
    </xf>
    <xf numFmtId="0" fontId="15" fillId="35" borderId="23" xfId="0" applyFont="1" applyFill="1" applyBorder="1" applyAlignment="1">
      <alignment horizontal="center" vertical="center" wrapText="1"/>
    </xf>
    <xf numFmtId="0" fontId="15" fillId="35" borderId="23" xfId="0" applyFont="1" applyFill="1" applyBorder="1" applyAlignment="1">
      <alignment horizontal="left" vertical="center" wrapText="1"/>
    </xf>
    <xf numFmtId="0" fontId="19" fillId="0" borderId="11" xfId="60" applyFont="1" applyFill="1" applyBorder="1" applyAlignment="1">
      <alignment horizontal="center" vertical="center"/>
      <protection/>
    </xf>
    <xf numFmtId="0" fontId="19" fillId="0" borderId="26" xfId="60" applyFont="1" applyFill="1" applyBorder="1" applyAlignment="1">
      <alignment horizontal="center" vertical="center"/>
      <protection/>
    </xf>
    <xf numFmtId="0" fontId="19" fillId="0" borderId="25" xfId="60" applyFont="1" applyFill="1" applyBorder="1" applyAlignment="1">
      <alignment horizontal="center" vertical="center" wrapText="1"/>
      <protection/>
    </xf>
    <xf numFmtId="0" fontId="19" fillId="0" borderId="11" xfId="60" applyFont="1" applyFill="1" applyBorder="1" applyAlignment="1">
      <alignment horizontal="center" vertical="center" wrapText="1"/>
      <protection/>
    </xf>
    <xf numFmtId="0" fontId="19" fillId="0" borderId="26" xfId="60" applyFont="1" applyFill="1" applyBorder="1" applyAlignment="1">
      <alignment horizontal="center" vertical="center" wrapText="1"/>
      <protection/>
    </xf>
    <xf numFmtId="0" fontId="15" fillId="0" borderId="12" xfId="0" applyFont="1" applyFill="1" applyBorder="1" applyAlignment="1">
      <alignment horizontal="justify" vertical="center" wrapText="1"/>
    </xf>
    <xf numFmtId="0" fontId="15" fillId="0" borderId="0" xfId="0" applyFont="1" applyFill="1" applyBorder="1" applyAlignment="1">
      <alignment horizontal="justify" vertical="center" wrapText="1"/>
    </xf>
    <xf numFmtId="0" fontId="21" fillId="0" borderId="0" xfId="0" applyFont="1" applyFill="1" applyAlignment="1">
      <alignment horizontal="left" vertical="center"/>
    </xf>
    <xf numFmtId="0" fontId="19" fillId="0" borderId="23" xfId="60" applyFont="1" applyFill="1" applyBorder="1" applyAlignment="1">
      <alignment horizontal="center" vertical="center"/>
      <protection/>
    </xf>
    <xf numFmtId="0" fontId="15" fillId="36" borderId="23" xfId="0" applyFont="1" applyFill="1" applyBorder="1" applyAlignment="1">
      <alignment horizontal="center" vertical="center" wrapText="1"/>
    </xf>
    <xf numFmtId="0" fontId="15" fillId="36" borderId="23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/>
    </xf>
    <xf numFmtId="0" fontId="15" fillId="2" borderId="23" xfId="0" applyFont="1" applyFill="1" applyBorder="1" applyAlignment="1">
      <alignment horizontal="center" vertical="center" wrapText="1"/>
    </xf>
    <xf numFmtId="0" fontId="15" fillId="2" borderId="23" xfId="0" applyFont="1" applyFill="1" applyBorder="1" applyAlignment="1">
      <alignment horizontal="left" vertical="center" wrapText="1"/>
    </xf>
    <xf numFmtId="0" fontId="15" fillId="37" borderId="23" xfId="0" applyFont="1" applyFill="1" applyBorder="1" applyAlignment="1">
      <alignment horizontal="center" vertical="center" wrapText="1"/>
    </xf>
    <xf numFmtId="0" fontId="15" fillId="37" borderId="23" xfId="0" applyFont="1" applyFill="1" applyBorder="1" applyAlignment="1">
      <alignment horizontal="left" vertical="center" wrapText="1"/>
    </xf>
    <xf numFmtId="0" fontId="15" fillId="37" borderId="23" xfId="0" applyFont="1" applyFill="1" applyBorder="1" applyAlignment="1">
      <alignment vertical="center"/>
    </xf>
    <xf numFmtId="0" fontId="15" fillId="37" borderId="23" xfId="0" applyFont="1" applyFill="1" applyBorder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2 2" xfId="60"/>
    <cellStyle name="Normal 3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B1">
      <selection activeCell="A1" sqref="A1:H21"/>
    </sheetView>
  </sheetViews>
  <sheetFormatPr defaultColWidth="9.140625" defaultRowHeight="12.75"/>
  <cols>
    <col min="1" max="1" width="6.28125" style="0" customWidth="1"/>
    <col min="2" max="2" width="20.140625" style="0" customWidth="1"/>
    <col min="3" max="3" width="17.421875" style="0" customWidth="1"/>
    <col min="4" max="4" width="13.28125" style="0" customWidth="1"/>
    <col min="5" max="5" width="12.57421875" style="0" customWidth="1"/>
    <col min="6" max="6" width="12.8515625" style="0" customWidth="1"/>
  </cols>
  <sheetData>
    <row r="1" spans="1:8" ht="15">
      <c r="A1" s="216" t="s">
        <v>39</v>
      </c>
      <c r="B1" s="216"/>
      <c r="C1" s="216"/>
      <c r="D1" s="216"/>
      <c r="E1" s="216"/>
      <c r="F1" s="216"/>
      <c r="G1" s="216"/>
      <c r="H1" s="216"/>
    </row>
    <row r="2" spans="1:8" ht="15">
      <c r="A2" s="216" t="s">
        <v>198</v>
      </c>
      <c r="B2" s="216"/>
      <c r="C2" s="216"/>
      <c r="D2" s="216"/>
      <c r="E2" s="216"/>
      <c r="F2" s="216"/>
      <c r="G2" s="216"/>
      <c r="H2" s="216"/>
    </row>
    <row r="3" spans="1:6" ht="18">
      <c r="A3" s="214">
        <v>1</v>
      </c>
      <c r="B3" s="215" t="s">
        <v>33</v>
      </c>
      <c r="C3" s="214" t="s">
        <v>19</v>
      </c>
      <c r="D3" s="182" t="s">
        <v>201</v>
      </c>
      <c r="E3" s="183" t="s">
        <v>90</v>
      </c>
      <c r="F3" s="180"/>
    </row>
    <row r="4" spans="1:6" ht="15" customHeight="1">
      <c r="A4" s="214"/>
      <c r="B4" s="215"/>
      <c r="C4" s="214"/>
      <c r="D4" s="182" t="s">
        <v>191</v>
      </c>
      <c r="E4" s="182" t="s">
        <v>191</v>
      </c>
      <c r="F4" s="180" t="s">
        <v>192</v>
      </c>
    </row>
    <row r="5" spans="1:6" ht="18">
      <c r="A5" s="214"/>
      <c r="B5" s="215"/>
      <c r="C5" s="214"/>
      <c r="D5" s="179"/>
      <c r="E5" s="179"/>
      <c r="F5" s="180"/>
    </row>
    <row r="6" spans="1:6" ht="18" customHeight="1">
      <c r="A6" s="217" t="s">
        <v>2</v>
      </c>
      <c r="B6" s="213" t="s">
        <v>169</v>
      </c>
      <c r="C6" s="181" t="s">
        <v>180</v>
      </c>
      <c r="D6" s="180">
        <v>8665</v>
      </c>
      <c r="E6" s="180">
        <v>11765</v>
      </c>
      <c r="F6" s="180">
        <v>5175</v>
      </c>
    </row>
    <row r="7" spans="1:6" ht="18" customHeight="1">
      <c r="A7" s="217"/>
      <c r="B7" s="213"/>
      <c r="C7" s="181" t="s">
        <v>22</v>
      </c>
      <c r="D7" s="180">
        <v>9575</v>
      </c>
      <c r="E7" s="180">
        <v>13075</v>
      </c>
      <c r="F7" s="180">
        <v>5865</v>
      </c>
    </row>
    <row r="8" spans="1:6" ht="18" customHeight="1">
      <c r="A8" s="217"/>
      <c r="B8" s="213"/>
      <c r="C8" s="181" t="s">
        <v>23</v>
      </c>
      <c r="D8" s="180">
        <v>11470</v>
      </c>
      <c r="E8" s="180">
        <v>15570</v>
      </c>
      <c r="F8" s="180">
        <v>6900</v>
      </c>
    </row>
    <row r="9" spans="1:6" ht="18" customHeight="1">
      <c r="A9" s="217"/>
      <c r="B9" s="213"/>
      <c r="C9" s="181" t="s">
        <v>181</v>
      </c>
      <c r="D9" s="180">
        <v>10450</v>
      </c>
      <c r="E9" s="180">
        <v>14550</v>
      </c>
      <c r="F9" s="180">
        <v>6900</v>
      </c>
    </row>
    <row r="10" spans="1:6" ht="18" customHeight="1">
      <c r="A10" s="217" t="s">
        <v>7</v>
      </c>
      <c r="B10" s="213" t="s">
        <v>182</v>
      </c>
      <c r="C10" s="181" t="s">
        <v>180</v>
      </c>
      <c r="D10" s="180">
        <v>7985</v>
      </c>
      <c r="E10" s="180">
        <v>10885</v>
      </c>
      <c r="F10" s="180">
        <v>4830</v>
      </c>
    </row>
    <row r="11" spans="1:6" ht="18" customHeight="1">
      <c r="A11" s="217"/>
      <c r="B11" s="213"/>
      <c r="C11" s="181" t="s">
        <v>22</v>
      </c>
      <c r="D11" s="180">
        <v>8785</v>
      </c>
      <c r="E11" s="180">
        <v>12085</v>
      </c>
      <c r="F11" s="180">
        <v>5520</v>
      </c>
    </row>
    <row r="12" spans="1:6" ht="18" customHeight="1">
      <c r="A12" s="217"/>
      <c r="B12" s="213"/>
      <c r="C12" s="181" t="s">
        <v>23</v>
      </c>
      <c r="D12" s="180">
        <v>10110</v>
      </c>
      <c r="E12" s="180">
        <v>13810</v>
      </c>
      <c r="F12" s="180">
        <v>6210</v>
      </c>
    </row>
    <row r="13" spans="1:6" ht="18" customHeight="1">
      <c r="A13" s="217"/>
      <c r="B13" s="213"/>
      <c r="C13" s="181" t="s">
        <v>6</v>
      </c>
      <c r="D13" s="180">
        <v>9090</v>
      </c>
      <c r="E13" s="180">
        <v>12790</v>
      </c>
      <c r="F13" s="180">
        <v>6210</v>
      </c>
    </row>
    <row r="14" spans="1:6" ht="18" customHeight="1">
      <c r="A14" s="217" t="s">
        <v>9</v>
      </c>
      <c r="B14" s="213" t="s">
        <v>170</v>
      </c>
      <c r="C14" s="181" t="s">
        <v>180</v>
      </c>
      <c r="D14" s="180">
        <v>7305</v>
      </c>
      <c r="E14" s="180">
        <v>9805</v>
      </c>
      <c r="F14" s="180">
        <v>4140</v>
      </c>
    </row>
    <row r="15" spans="1:6" ht="18" customHeight="1">
      <c r="A15" s="217"/>
      <c r="B15" s="213"/>
      <c r="C15" s="181" t="s">
        <v>22</v>
      </c>
      <c r="D15" s="180">
        <v>7760</v>
      </c>
      <c r="E15" s="180">
        <v>10460</v>
      </c>
      <c r="F15" s="180">
        <v>4485</v>
      </c>
    </row>
    <row r="16" spans="1:6" ht="18" customHeight="1">
      <c r="A16" s="217"/>
      <c r="B16" s="213"/>
      <c r="C16" s="181" t="s">
        <v>23</v>
      </c>
      <c r="D16" s="180">
        <v>8740</v>
      </c>
      <c r="E16" s="180">
        <v>11640</v>
      </c>
      <c r="F16" s="180">
        <v>4830</v>
      </c>
    </row>
    <row r="17" spans="1:6" ht="18" customHeight="1">
      <c r="A17" s="217"/>
      <c r="B17" s="213"/>
      <c r="C17" s="181" t="s">
        <v>181</v>
      </c>
      <c r="D17" s="180">
        <v>7720</v>
      </c>
      <c r="E17" s="180">
        <v>10620</v>
      </c>
      <c r="F17" s="180">
        <v>4830</v>
      </c>
    </row>
    <row r="18" spans="1:6" ht="18" customHeight="1">
      <c r="A18" s="217" t="s">
        <v>11</v>
      </c>
      <c r="B18" s="213" t="s">
        <v>137</v>
      </c>
      <c r="C18" s="181" t="s">
        <v>180</v>
      </c>
      <c r="D18" s="180">
        <v>10520</v>
      </c>
      <c r="E18" s="180">
        <v>14220</v>
      </c>
      <c r="F18" s="180">
        <v>7020</v>
      </c>
    </row>
    <row r="19" spans="1:6" ht="18" customHeight="1">
      <c r="A19" s="217"/>
      <c r="B19" s="213"/>
      <c r="C19" s="181" t="s">
        <v>22</v>
      </c>
      <c r="D19" s="180">
        <v>11520</v>
      </c>
      <c r="E19" s="180">
        <v>15620</v>
      </c>
      <c r="F19" s="180">
        <v>7800</v>
      </c>
    </row>
    <row r="20" spans="1:6" ht="18" customHeight="1">
      <c r="A20" s="217"/>
      <c r="B20" s="213"/>
      <c r="C20" s="181" t="s">
        <v>23</v>
      </c>
      <c r="D20" s="180">
        <v>13550</v>
      </c>
      <c r="E20" s="180">
        <v>18250</v>
      </c>
      <c r="F20" s="180">
        <v>8970</v>
      </c>
    </row>
    <row r="21" spans="1:6" ht="18" customHeight="1">
      <c r="A21" s="217"/>
      <c r="B21" s="213"/>
      <c r="C21" s="181" t="s">
        <v>181</v>
      </c>
      <c r="D21" s="180">
        <v>12530</v>
      </c>
      <c r="E21" s="180">
        <v>17230</v>
      </c>
      <c r="F21" s="180">
        <v>8970</v>
      </c>
    </row>
    <row r="22" spans="1:20" ht="77.25" customHeight="1">
      <c r="A22" s="176"/>
      <c r="B22" s="218" t="s">
        <v>199</v>
      </c>
      <c r="C22" s="218"/>
      <c r="D22" s="218"/>
      <c r="E22" s="218"/>
      <c r="F22" s="218"/>
      <c r="G22" s="218"/>
      <c r="H22" s="218"/>
      <c r="I22" s="218"/>
      <c r="J22" s="218"/>
      <c r="K22" s="218"/>
      <c r="L22" s="218"/>
      <c r="M22" s="218"/>
      <c r="N22" s="218"/>
      <c r="O22" s="218"/>
      <c r="P22" s="218"/>
      <c r="Q22" s="218"/>
      <c r="R22" s="218"/>
      <c r="S22" s="218"/>
      <c r="T22" s="218"/>
    </row>
    <row r="23" spans="1:20" ht="30" customHeight="1">
      <c r="A23" s="177"/>
      <c r="B23" s="219" t="s">
        <v>194</v>
      </c>
      <c r="C23" s="219"/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9"/>
      <c r="T23" s="219"/>
    </row>
    <row r="24" spans="1:20" ht="15" customHeight="1">
      <c r="A24" s="178"/>
      <c r="B24" s="220" t="s">
        <v>196</v>
      </c>
      <c r="C24" s="220"/>
      <c r="D24" s="220"/>
      <c r="E24" s="220"/>
      <c r="F24" s="220"/>
      <c r="G24" s="220"/>
      <c r="H24" s="220"/>
      <c r="I24" s="220"/>
      <c r="J24" s="220"/>
      <c r="K24" s="220"/>
      <c r="L24" s="220"/>
      <c r="M24" s="220"/>
      <c r="N24" s="220"/>
      <c r="O24" s="220"/>
      <c r="P24" s="220"/>
      <c r="Q24" s="220"/>
      <c r="R24" s="220"/>
      <c r="S24" s="220"/>
      <c r="T24" s="220"/>
    </row>
    <row r="25" spans="1:20" ht="17.25" customHeight="1">
      <c r="A25" s="178"/>
      <c r="B25" s="212" t="s">
        <v>200</v>
      </c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</row>
  </sheetData>
  <sheetProtection/>
  <mergeCells count="17">
    <mergeCell ref="B23:T23"/>
    <mergeCell ref="B24:T24"/>
    <mergeCell ref="A6:A9"/>
    <mergeCell ref="B6:B9"/>
    <mergeCell ref="A10:A13"/>
    <mergeCell ref="B10:B13"/>
    <mergeCell ref="A14:A17"/>
    <mergeCell ref="B25:T25"/>
    <mergeCell ref="B14:B17"/>
    <mergeCell ref="A3:A5"/>
    <mergeCell ref="B3:B5"/>
    <mergeCell ref="C3:C5"/>
    <mergeCell ref="A1:H1"/>
    <mergeCell ref="A2:H2"/>
    <mergeCell ref="A18:A21"/>
    <mergeCell ref="B18:B21"/>
    <mergeCell ref="B22:T22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U31"/>
  <sheetViews>
    <sheetView zoomScalePageLayoutView="0" workbookViewId="0" topLeftCell="A2">
      <selection activeCell="A2" sqref="A2:R2"/>
    </sheetView>
  </sheetViews>
  <sheetFormatPr defaultColWidth="9.140625" defaultRowHeight="15.75" customHeight="1"/>
  <cols>
    <col min="1" max="1" width="4.00390625" style="5" customWidth="1"/>
    <col min="2" max="2" width="21.7109375" style="5" customWidth="1"/>
    <col min="3" max="3" width="11.57421875" style="5" bestFit="1" customWidth="1"/>
    <col min="4" max="4" width="8.7109375" style="5" customWidth="1"/>
    <col min="5" max="5" width="7.140625" style="5" bestFit="1" customWidth="1"/>
    <col min="6" max="6" width="8.140625" style="5" bestFit="1" customWidth="1"/>
    <col min="7" max="7" width="7.140625" style="5" bestFit="1" customWidth="1"/>
    <col min="8" max="8" width="7.8515625" style="5" customWidth="1"/>
    <col min="9" max="9" width="8.8515625" style="5" bestFit="1" customWidth="1"/>
    <col min="10" max="10" width="7.00390625" style="5" bestFit="1" customWidth="1"/>
    <col min="11" max="11" width="6.421875" style="5" bestFit="1" customWidth="1"/>
    <col min="12" max="12" width="6.140625" style="5" bestFit="1" customWidth="1"/>
    <col min="13" max="13" width="5.57421875" style="5" bestFit="1" customWidth="1"/>
    <col min="14" max="14" width="6.140625" style="5" bestFit="1" customWidth="1"/>
    <col min="15" max="15" width="8.421875" style="5" bestFit="1" customWidth="1"/>
    <col min="16" max="16" width="6.00390625" style="5" bestFit="1" customWidth="1"/>
    <col min="17" max="17" width="10.7109375" style="5" bestFit="1" customWidth="1"/>
    <col min="18" max="18" width="9.57421875" style="5" bestFit="1" customWidth="1"/>
    <col min="19" max="19" width="9.140625" style="5" customWidth="1"/>
    <col min="20" max="20" width="10.140625" style="5" bestFit="1" customWidth="1"/>
    <col min="21" max="16384" width="9.140625" style="5" customWidth="1"/>
  </cols>
  <sheetData>
    <row r="1" ht="1.5" customHeight="1"/>
    <row r="2" spans="1:18" ht="18" customHeight="1">
      <c r="A2" s="241" t="s">
        <v>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18" customHeight="1">
      <c r="A3" s="256" t="s">
        <v>100</v>
      </c>
      <c r="B3" s="256"/>
      <c r="C3" s="256"/>
      <c r="D3" s="256"/>
      <c r="E3" s="256"/>
      <c r="F3" s="256"/>
      <c r="G3" s="256"/>
      <c r="H3" s="256"/>
      <c r="I3" s="257"/>
      <c r="J3" s="257"/>
      <c r="K3" s="257"/>
      <c r="L3" s="257"/>
      <c r="M3" s="257"/>
      <c r="N3" s="257"/>
      <c r="O3" s="257"/>
      <c r="P3" s="256"/>
      <c r="Q3" s="256"/>
      <c r="R3" s="256"/>
    </row>
    <row r="4" spans="1:18" ht="21.75" customHeight="1">
      <c r="A4" s="71"/>
      <c r="B4" s="72"/>
      <c r="C4" s="71"/>
      <c r="D4" s="73" t="s">
        <v>101</v>
      </c>
      <c r="E4" s="73" t="s">
        <v>102</v>
      </c>
      <c r="F4" s="74" t="s">
        <v>63</v>
      </c>
      <c r="G4" s="73" t="s">
        <v>103</v>
      </c>
      <c r="H4" s="68" t="s">
        <v>104</v>
      </c>
      <c r="I4" s="261" t="s">
        <v>105</v>
      </c>
      <c r="J4" s="262"/>
      <c r="K4" s="262"/>
      <c r="L4" s="262"/>
      <c r="M4" s="263"/>
      <c r="N4" s="258" t="s">
        <v>106</v>
      </c>
      <c r="O4" s="259"/>
      <c r="P4" s="260"/>
      <c r="Q4" s="73" t="s">
        <v>107</v>
      </c>
      <c r="R4" s="73" t="s">
        <v>90</v>
      </c>
    </row>
    <row r="5" spans="1:18" ht="21.75" customHeight="1">
      <c r="A5" s="69">
        <v>1</v>
      </c>
      <c r="B5" s="69" t="s">
        <v>33</v>
      </c>
      <c r="C5" s="69" t="s">
        <v>19</v>
      </c>
      <c r="D5" s="69" t="s">
        <v>26</v>
      </c>
      <c r="E5" s="69" t="s">
        <v>26</v>
      </c>
      <c r="F5" s="74" t="s">
        <v>56</v>
      </c>
      <c r="G5" s="69" t="s">
        <v>56</v>
      </c>
      <c r="H5" s="75" t="s">
        <v>108</v>
      </c>
      <c r="I5" s="73" t="s">
        <v>58</v>
      </c>
      <c r="J5" s="73" t="s">
        <v>109</v>
      </c>
      <c r="K5" s="73" t="s">
        <v>110</v>
      </c>
      <c r="L5" s="73" t="s">
        <v>111</v>
      </c>
      <c r="M5" s="73" t="s">
        <v>112</v>
      </c>
      <c r="N5" s="73" t="s">
        <v>113</v>
      </c>
      <c r="O5" s="73" t="s">
        <v>114</v>
      </c>
      <c r="P5" s="76" t="s">
        <v>115</v>
      </c>
      <c r="Q5" s="69" t="s">
        <v>116</v>
      </c>
      <c r="R5" s="69" t="s">
        <v>116</v>
      </c>
    </row>
    <row r="6" spans="1:18" ht="21.75" customHeight="1">
      <c r="A6" s="77"/>
      <c r="B6" s="78"/>
      <c r="C6" s="78"/>
      <c r="D6" s="79" t="s">
        <v>117</v>
      </c>
      <c r="E6" s="79" t="s">
        <v>117</v>
      </c>
      <c r="F6" s="80" t="s">
        <v>117</v>
      </c>
      <c r="G6" s="79" t="s">
        <v>117</v>
      </c>
      <c r="H6" s="81" t="s">
        <v>117</v>
      </c>
      <c r="I6" s="79" t="s">
        <v>26</v>
      </c>
      <c r="J6" s="69" t="s">
        <v>108</v>
      </c>
      <c r="K6" s="69" t="s">
        <v>108</v>
      </c>
      <c r="L6" s="69" t="s">
        <v>108</v>
      </c>
      <c r="M6" s="69" t="s">
        <v>108</v>
      </c>
      <c r="N6" s="79" t="s">
        <v>108</v>
      </c>
      <c r="O6" s="69" t="s">
        <v>118</v>
      </c>
      <c r="P6" s="82" t="s">
        <v>108</v>
      </c>
      <c r="Q6" s="69" t="s">
        <v>119</v>
      </c>
      <c r="R6" s="69" t="s">
        <v>120</v>
      </c>
    </row>
    <row r="7" spans="1:18" ht="21.75" customHeight="1" thickBot="1">
      <c r="A7" s="83"/>
      <c r="B7" s="84"/>
      <c r="C7" s="84"/>
      <c r="D7" s="85">
        <v>1</v>
      </c>
      <c r="E7" s="85">
        <v>2</v>
      </c>
      <c r="F7" s="86">
        <v>3</v>
      </c>
      <c r="G7" s="85">
        <v>4</v>
      </c>
      <c r="H7" s="85">
        <v>5</v>
      </c>
      <c r="I7" s="85">
        <v>6</v>
      </c>
      <c r="J7" s="85">
        <v>7</v>
      </c>
      <c r="K7" s="85">
        <v>8</v>
      </c>
      <c r="L7" s="85">
        <v>9</v>
      </c>
      <c r="M7" s="85">
        <v>10</v>
      </c>
      <c r="N7" s="86">
        <v>11</v>
      </c>
      <c r="O7" s="85">
        <v>12</v>
      </c>
      <c r="P7" s="85">
        <v>13</v>
      </c>
      <c r="Q7" s="85">
        <v>14</v>
      </c>
      <c r="R7" s="85">
        <v>15</v>
      </c>
    </row>
    <row r="8" spans="1:18" ht="21.75" customHeight="1">
      <c r="A8" s="87" t="s">
        <v>2</v>
      </c>
      <c r="B8" s="88" t="s">
        <v>3</v>
      </c>
      <c r="C8" s="78" t="s">
        <v>121</v>
      </c>
      <c r="D8" s="89">
        <v>1440</v>
      </c>
      <c r="E8" s="90">
        <v>30</v>
      </c>
      <c r="F8" s="89">
        <v>30</v>
      </c>
      <c r="G8" s="89">
        <v>105</v>
      </c>
      <c r="H8" s="89">
        <v>0</v>
      </c>
      <c r="I8" s="91">
        <v>0</v>
      </c>
      <c r="J8" s="90">
        <v>120</v>
      </c>
      <c r="K8" s="89">
        <v>35</v>
      </c>
      <c r="L8" s="89">
        <v>65</v>
      </c>
      <c r="M8" s="89">
        <v>120</v>
      </c>
      <c r="N8" s="89">
        <v>100</v>
      </c>
      <c r="O8" s="90">
        <v>200</v>
      </c>
      <c r="P8" s="89">
        <v>145</v>
      </c>
      <c r="Q8" s="92">
        <f aca="true" t="shared" si="0" ref="Q8:Q27">+D8*4+E8*4+F8*4+G8*4+H8*4+I8+J8+K8+L8+M8</f>
        <v>6760</v>
      </c>
      <c r="R8" s="92">
        <f aca="true" t="shared" si="1" ref="R8:R27">+Q8+N8+O8+P8</f>
        <v>7205</v>
      </c>
    </row>
    <row r="9" spans="1:18" ht="21.75" customHeight="1">
      <c r="A9" s="87"/>
      <c r="B9" s="88" t="s">
        <v>4</v>
      </c>
      <c r="C9" s="93" t="s">
        <v>122</v>
      </c>
      <c r="D9" s="94">
        <v>1575</v>
      </c>
      <c r="E9" s="95">
        <v>30</v>
      </c>
      <c r="F9" s="94">
        <v>30</v>
      </c>
      <c r="G9" s="94">
        <v>105</v>
      </c>
      <c r="H9" s="94">
        <v>0</v>
      </c>
      <c r="I9" s="94">
        <v>0</v>
      </c>
      <c r="J9" s="95">
        <v>120</v>
      </c>
      <c r="K9" s="94">
        <v>35</v>
      </c>
      <c r="L9" s="94">
        <v>65</v>
      </c>
      <c r="M9" s="94">
        <v>120</v>
      </c>
      <c r="N9" s="94">
        <v>100</v>
      </c>
      <c r="O9" s="95">
        <v>200</v>
      </c>
      <c r="P9" s="94">
        <v>145</v>
      </c>
      <c r="Q9" s="92">
        <f t="shared" si="0"/>
        <v>7300</v>
      </c>
      <c r="R9" s="92">
        <f t="shared" si="1"/>
        <v>7745</v>
      </c>
    </row>
    <row r="10" spans="1:18" ht="21.75" customHeight="1">
      <c r="A10" s="87"/>
      <c r="B10" s="88" t="s">
        <v>5</v>
      </c>
      <c r="C10" s="93" t="s">
        <v>22</v>
      </c>
      <c r="D10" s="94">
        <v>1725</v>
      </c>
      <c r="E10" s="95">
        <v>30</v>
      </c>
      <c r="F10" s="94">
        <v>30</v>
      </c>
      <c r="G10" s="94">
        <v>105</v>
      </c>
      <c r="H10" s="94">
        <v>0</v>
      </c>
      <c r="I10" s="94">
        <v>0</v>
      </c>
      <c r="J10" s="95">
        <v>120</v>
      </c>
      <c r="K10" s="94">
        <v>35</v>
      </c>
      <c r="L10" s="94">
        <v>65</v>
      </c>
      <c r="M10" s="94">
        <v>150</v>
      </c>
      <c r="N10" s="94">
        <v>100</v>
      </c>
      <c r="O10" s="95">
        <v>200</v>
      </c>
      <c r="P10" s="94">
        <v>145</v>
      </c>
      <c r="Q10" s="92">
        <f t="shared" si="0"/>
        <v>7930</v>
      </c>
      <c r="R10" s="92">
        <f t="shared" si="1"/>
        <v>8375</v>
      </c>
    </row>
    <row r="11" spans="1:18" ht="21.75" customHeight="1">
      <c r="A11" s="87"/>
      <c r="B11" s="88"/>
      <c r="C11" s="93" t="s">
        <v>23</v>
      </c>
      <c r="D11" s="94">
        <v>1860</v>
      </c>
      <c r="E11" s="95">
        <v>30</v>
      </c>
      <c r="F11" s="94">
        <v>30</v>
      </c>
      <c r="G11" s="94">
        <v>105</v>
      </c>
      <c r="H11" s="94">
        <v>75</v>
      </c>
      <c r="I11" s="94">
        <v>0</v>
      </c>
      <c r="J11" s="95">
        <v>120</v>
      </c>
      <c r="K11" s="94">
        <v>35</v>
      </c>
      <c r="L11" s="94">
        <v>65</v>
      </c>
      <c r="M11" s="94">
        <v>150</v>
      </c>
      <c r="N11" s="94">
        <v>100</v>
      </c>
      <c r="O11" s="95">
        <v>200</v>
      </c>
      <c r="P11" s="94">
        <v>145</v>
      </c>
      <c r="Q11" s="92">
        <f t="shared" si="0"/>
        <v>8770</v>
      </c>
      <c r="R11" s="92">
        <f t="shared" si="1"/>
        <v>9215</v>
      </c>
    </row>
    <row r="12" spans="1:18" ht="21.75" customHeight="1" thickBot="1">
      <c r="A12" s="96"/>
      <c r="B12" s="97"/>
      <c r="C12" s="84" t="s">
        <v>6</v>
      </c>
      <c r="D12" s="98">
        <v>1860</v>
      </c>
      <c r="E12" s="99">
        <v>30</v>
      </c>
      <c r="F12" s="98">
        <v>30</v>
      </c>
      <c r="G12" s="98">
        <v>0</v>
      </c>
      <c r="H12" s="98">
        <v>0</v>
      </c>
      <c r="I12" s="98">
        <v>0</v>
      </c>
      <c r="J12" s="99">
        <v>120</v>
      </c>
      <c r="K12" s="98">
        <v>35</v>
      </c>
      <c r="L12" s="98">
        <v>65</v>
      </c>
      <c r="M12" s="98">
        <v>150</v>
      </c>
      <c r="N12" s="98">
        <v>100</v>
      </c>
      <c r="O12" s="99">
        <v>200</v>
      </c>
      <c r="P12" s="98">
        <v>145</v>
      </c>
      <c r="Q12" s="100">
        <f t="shared" si="0"/>
        <v>8050</v>
      </c>
      <c r="R12" s="100">
        <f t="shared" si="1"/>
        <v>8495</v>
      </c>
    </row>
    <row r="13" spans="1:18" ht="21.75" customHeight="1">
      <c r="A13" s="87" t="s">
        <v>7</v>
      </c>
      <c r="B13" s="88" t="s">
        <v>123</v>
      </c>
      <c r="C13" s="78" t="s">
        <v>124</v>
      </c>
      <c r="D13" s="89">
        <v>1260</v>
      </c>
      <c r="E13" s="90">
        <v>30</v>
      </c>
      <c r="F13" s="89">
        <v>30</v>
      </c>
      <c r="G13" s="89">
        <v>105</v>
      </c>
      <c r="H13" s="89">
        <v>0</v>
      </c>
      <c r="I13" s="89">
        <v>0</v>
      </c>
      <c r="J13" s="90">
        <v>120</v>
      </c>
      <c r="K13" s="89">
        <v>35</v>
      </c>
      <c r="L13" s="89">
        <v>65</v>
      </c>
      <c r="M13" s="89">
        <v>100</v>
      </c>
      <c r="N13" s="89">
        <v>100</v>
      </c>
      <c r="O13" s="90">
        <v>200</v>
      </c>
      <c r="P13" s="89">
        <v>145</v>
      </c>
      <c r="Q13" s="92">
        <f t="shared" si="0"/>
        <v>6020</v>
      </c>
      <c r="R13" s="92">
        <f t="shared" si="1"/>
        <v>6465</v>
      </c>
    </row>
    <row r="14" spans="1:18" ht="21.75" customHeight="1">
      <c r="A14" s="87"/>
      <c r="B14" s="88" t="s">
        <v>125</v>
      </c>
      <c r="C14" s="93" t="s">
        <v>122</v>
      </c>
      <c r="D14" s="94">
        <v>1380</v>
      </c>
      <c r="E14" s="95">
        <v>30</v>
      </c>
      <c r="F14" s="94">
        <v>30</v>
      </c>
      <c r="G14" s="94">
        <v>105</v>
      </c>
      <c r="H14" s="94">
        <v>0</v>
      </c>
      <c r="I14" s="94">
        <v>0</v>
      </c>
      <c r="J14" s="95">
        <v>120</v>
      </c>
      <c r="K14" s="94">
        <v>35</v>
      </c>
      <c r="L14" s="94">
        <v>65</v>
      </c>
      <c r="M14" s="94">
        <v>100</v>
      </c>
      <c r="N14" s="94">
        <v>100</v>
      </c>
      <c r="O14" s="95">
        <v>200</v>
      </c>
      <c r="P14" s="94">
        <v>145</v>
      </c>
      <c r="Q14" s="92">
        <f t="shared" si="0"/>
        <v>6500</v>
      </c>
      <c r="R14" s="92">
        <f t="shared" si="1"/>
        <v>6945</v>
      </c>
    </row>
    <row r="15" spans="1:18" ht="21.75" customHeight="1">
      <c r="A15" s="87"/>
      <c r="B15" s="88" t="s">
        <v>126</v>
      </c>
      <c r="C15" s="93" t="s">
        <v>22</v>
      </c>
      <c r="D15" s="94">
        <v>1500</v>
      </c>
      <c r="E15" s="95">
        <v>30</v>
      </c>
      <c r="F15" s="94">
        <v>30</v>
      </c>
      <c r="G15" s="94">
        <v>105</v>
      </c>
      <c r="H15" s="94">
        <v>0</v>
      </c>
      <c r="I15" s="94">
        <v>0</v>
      </c>
      <c r="J15" s="95">
        <v>120</v>
      </c>
      <c r="K15" s="94">
        <v>35</v>
      </c>
      <c r="L15" s="94">
        <v>65</v>
      </c>
      <c r="M15" s="94">
        <v>120</v>
      </c>
      <c r="N15" s="94">
        <v>100</v>
      </c>
      <c r="O15" s="95">
        <v>200</v>
      </c>
      <c r="P15" s="94">
        <v>145</v>
      </c>
      <c r="Q15" s="92">
        <f t="shared" si="0"/>
        <v>7000</v>
      </c>
      <c r="R15" s="92">
        <f t="shared" si="1"/>
        <v>7445</v>
      </c>
    </row>
    <row r="16" spans="1:18" ht="21.75" customHeight="1">
      <c r="A16" s="87"/>
      <c r="B16" s="88" t="s">
        <v>5</v>
      </c>
      <c r="C16" s="93" t="s">
        <v>23</v>
      </c>
      <c r="D16" s="94">
        <v>1635</v>
      </c>
      <c r="E16" s="95">
        <v>30</v>
      </c>
      <c r="F16" s="94">
        <v>30</v>
      </c>
      <c r="G16" s="94">
        <v>105</v>
      </c>
      <c r="H16" s="94">
        <v>75</v>
      </c>
      <c r="I16" s="94">
        <v>0</v>
      </c>
      <c r="J16" s="95">
        <v>120</v>
      </c>
      <c r="K16" s="94">
        <v>35</v>
      </c>
      <c r="L16" s="94">
        <v>65</v>
      </c>
      <c r="M16" s="94">
        <v>120</v>
      </c>
      <c r="N16" s="94">
        <v>100</v>
      </c>
      <c r="O16" s="95">
        <v>200</v>
      </c>
      <c r="P16" s="94">
        <v>145</v>
      </c>
      <c r="Q16" s="92">
        <f t="shared" si="0"/>
        <v>7840</v>
      </c>
      <c r="R16" s="92">
        <f t="shared" si="1"/>
        <v>8285</v>
      </c>
    </row>
    <row r="17" spans="1:18" ht="21.75" customHeight="1" thickBot="1">
      <c r="A17" s="96"/>
      <c r="B17" s="97"/>
      <c r="C17" s="84" t="s">
        <v>6</v>
      </c>
      <c r="D17" s="98">
        <v>1635</v>
      </c>
      <c r="E17" s="99">
        <v>30</v>
      </c>
      <c r="F17" s="98">
        <v>30</v>
      </c>
      <c r="G17" s="98">
        <v>0</v>
      </c>
      <c r="H17" s="98">
        <v>0</v>
      </c>
      <c r="I17" s="98">
        <v>0</v>
      </c>
      <c r="J17" s="99">
        <v>120</v>
      </c>
      <c r="K17" s="98">
        <v>35</v>
      </c>
      <c r="L17" s="98">
        <v>65</v>
      </c>
      <c r="M17" s="98">
        <v>120</v>
      </c>
      <c r="N17" s="98">
        <v>100</v>
      </c>
      <c r="O17" s="99">
        <v>200</v>
      </c>
      <c r="P17" s="98">
        <v>145</v>
      </c>
      <c r="Q17" s="100">
        <f t="shared" si="0"/>
        <v>7120</v>
      </c>
      <c r="R17" s="100">
        <f t="shared" si="1"/>
        <v>7565</v>
      </c>
    </row>
    <row r="18" spans="1:18" ht="21.75" customHeight="1">
      <c r="A18" s="87" t="s">
        <v>9</v>
      </c>
      <c r="B18" s="88" t="s">
        <v>127</v>
      </c>
      <c r="C18" s="78" t="s">
        <v>124</v>
      </c>
      <c r="D18" s="89">
        <v>1080</v>
      </c>
      <c r="E18" s="90">
        <v>30</v>
      </c>
      <c r="F18" s="89">
        <v>30</v>
      </c>
      <c r="G18" s="89">
        <v>105</v>
      </c>
      <c r="H18" s="89">
        <v>0</v>
      </c>
      <c r="I18" s="89">
        <v>10</v>
      </c>
      <c r="J18" s="90">
        <v>120</v>
      </c>
      <c r="K18" s="89">
        <v>35</v>
      </c>
      <c r="L18" s="89">
        <v>65</v>
      </c>
      <c r="M18" s="89">
        <v>100</v>
      </c>
      <c r="N18" s="89">
        <v>100</v>
      </c>
      <c r="O18" s="90">
        <v>200</v>
      </c>
      <c r="P18" s="89">
        <v>145</v>
      </c>
      <c r="Q18" s="92">
        <f t="shared" si="0"/>
        <v>5310</v>
      </c>
      <c r="R18" s="92">
        <f t="shared" si="1"/>
        <v>5755</v>
      </c>
    </row>
    <row r="19" spans="1:18" ht="21.75" customHeight="1">
      <c r="A19" s="87"/>
      <c r="B19" s="88" t="s">
        <v>128</v>
      </c>
      <c r="C19" s="93" t="s">
        <v>122</v>
      </c>
      <c r="D19" s="94">
        <v>1185</v>
      </c>
      <c r="E19" s="95">
        <v>30</v>
      </c>
      <c r="F19" s="94">
        <v>30</v>
      </c>
      <c r="G19" s="94">
        <v>105</v>
      </c>
      <c r="H19" s="94">
        <v>0</v>
      </c>
      <c r="I19" s="94">
        <v>10</v>
      </c>
      <c r="J19" s="95">
        <v>120</v>
      </c>
      <c r="K19" s="94">
        <v>35</v>
      </c>
      <c r="L19" s="94">
        <v>65</v>
      </c>
      <c r="M19" s="94">
        <v>100</v>
      </c>
      <c r="N19" s="94">
        <v>100</v>
      </c>
      <c r="O19" s="95">
        <v>200</v>
      </c>
      <c r="P19" s="94">
        <v>145</v>
      </c>
      <c r="Q19" s="92">
        <f t="shared" si="0"/>
        <v>5730</v>
      </c>
      <c r="R19" s="92">
        <f t="shared" si="1"/>
        <v>6175</v>
      </c>
    </row>
    <row r="20" spans="1:18" ht="21.75" customHeight="1">
      <c r="A20" s="87"/>
      <c r="B20" s="88" t="s">
        <v>129</v>
      </c>
      <c r="C20" s="93" t="s">
        <v>22</v>
      </c>
      <c r="D20" s="94">
        <v>1290</v>
      </c>
      <c r="E20" s="95">
        <v>30</v>
      </c>
      <c r="F20" s="94">
        <v>30</v>
      </c>
      <c r="G20" s="94">
        <v>105</v>
      </c>
      <c r="H20" s="94">
        <v>0</v>
      </c>
      <c r="I20" s="94">
        <v>10</v>
      </c>
      <c r="J20" s="95">
        <v>120</v>
      </c>
      <c r="K20" s="94">
        <v>35</v>
      </c>
      <c r="L20" s="94">
        <v>65</v>
      </c>
      <c r="M20" s="94">
        <v>110</v>
      </c>
      <c r="N20" s="94">
        <v>100</v>
      </c>
      <c r="O20" s="95">
        <v>200</v>
      </c>
      <c r="P20" s="94">
        <v>145</v>
      </c>
      <c r="Q20" s="92">
        <f t="shared" si="0"/>
        <v>6160</v>
      </c>
      <c r="R20" s="92">
        <f t="shared" si="1"/>
        <v>6605</v>
      </c>
    </row>
    <row r="21" spans="1:18" ht="21.75" customHeight="1">
      <c r="A21" s="87"/>
      <c r="B21" s="88" t="s">
        <v>126</v>
      </c>
      <c r="C21" s="93" t="s">
        <v>23</v>
      </c>
      <c r="D21" s="94">
        <v>1395</v>
      </c>
      <c r="E21" s="95">
        <v>30</v>
      </c>
      <c r="F21" s="94">
        <v>30</v>
      </c>
      <c r="G21" s="94">
        <v>105</v>
      </c>
      <c r="H21" s="94">
        <v>75</v>
      </c>
      <c r="I21" s="94">
        <v>10</v>
      </c>
      <c r="J21" s="95">
        <v>120</v>
      </c>
      <c r="K21" s="94">
        <v>35</v>
      </c>
      <c r="L21" s="94">
        <v>65</v>
      </c>
      <c r="M21" s="94">
        <v>110</v>
      </c>
      <c r="N21" s="94">
        <v>100</v>
      </c>
      <c r="O21" s="95">
        <v>200</v>
      </c>
      <c r="P21" s="94">
        <v>145</v>
      </c>
      <c r="Q21" s="92">
        <f t="shared" si="0"/>
        <v>6880</v>
      </c>
      <c r="R21" s="92">
        <f t="shared" si="1"/>
        <v>7325</v>
      </c>
    </row>
    <row r="22" spans="1:18" ht="21.75" customHeight="1" thickBot="1">
      <c r="A22" s="96"/>
      <c r="B22" s="97" t="s">
        <v>5</v>
      </c>
      <c r="C22" s="84" t="s">
        <v>6</v>
      </c>
      <c r="D22" s="98">
        <v>1395</v>
      </c>
      <c r="E22" s="99">
        <v>30</v>
      </c>
      <c r="F22" s="98">
        <v>30</v>
      </c>
      <c r="G22" s="98">
        <v>0</v>
      </c>
      <c r="H22" s="98">
        <v>0</v>
      </c>
      <c r="I22" s="98">
        <v>10</v>
      </c>
      <c r="J22" s="99">
        <v>120</v>
      </c>
      <c r="K22" s="98">
        <v>35</v>
      </c>
      <c r="L22" s="98">
        <v>65</v>
      </c>
      <c r="M22" s="98">
        <v>110</v>
      </c>
      <c r="N22" s="98">
        <v>100</v>
      </c>
      <c r="O22" s="99">
        <v>200</v>
      </c>
      <c r="P22" s="98">
        <v>145</v>
      </c>
      <c r="Q22" s="100">
        <f t="shared" si="0"/>
        <v>6160</v>
      </c>
      <c r="R22" s="100">
        <f t="shared" si="1"/>
        <v>6605</v>
      </c>
    </row>
    <row r="23" spans="1:18" ht="21.75" customHeight="1">
      <c r="A23" s="87" t="s">
        <v>11</v>
      </c>
      <c r="B23" s="88" t="s">
        <v>130</v>
      </c>
      <c r="C23" s="78" t="s">
        <v>121</v>
      </c>
      <c r="D23" s="89">
        <v>3000</v>
      </c>
      <c r="E23" s="90">
        <v>30</v>
      </c>
      <c r="F23" s="89">
        <v>30</v>
      </c>
      <c r="G23" s="89">
        <v>105</v>
      </c>
      <c r="H23" s="89">
        <v>0</v>
      </c>
      <c r="I23" s="89">
        <v>10</v>
      </c>
      <c r="J23" s="90">
        <v>120</v>
      </c>
      <c r="K23" s="89">
        <v>35</v>
      </c>
      <c r="L23" s="89">
        <v>65</v>
      </c>
      <c r="M23" s="89">
        <v>240</v>
      </c>
      <c r="N23" s="89">
        <v>100</v>
      </c>
      <c r="O23" s="90">
        <v>1000</v>
      </c>
      <c r="P23" s="89">
        <v>500</v>
      </c>
      <c r="Q23" s="92">
        <f t="shared" si="0"/>
        <v>13130</v>
      </c>
      <c r="R23" s="92">
        <f t="shared" si="1"/>
        <v>14730</v>
      </c>
    </row>
    <row r="24" spans="1:18" ht="21.75" customHeight="1">
      <c r="A24" s="87"/>
      <c r="B24" s="88"/>
      <c r="C24" s="93" t="s">
        <v>122</v>
      </c>
      <c r="D24" s="94">
        <v>3300</v>
      </c>
      <c r="E24" s="95">
        <v>30</v>
      </c>
      <c r="F24" s="94">
        <v>30</v>
      </c>
      <c r="G24" s="94">
        <v>105</v>
      </c>
      <c r="H24" s="94">
        <v>0</v>
      </c>
      <c r="I24" s="94">
        <v>10</v>
      </c>
      <c r="J24" s="95">
        <v>120</v>
      </c>
      <c r="K24" s="94">
        <v>35</v>
      </c>
      <c r="L24" s="94">
        <v>65</v>
      </c>
      <c r="M24" s="94">
        <v>265</v>
      </c>
      <c r="N24" s="94">
        <v>100</v>
      </c>
      <c r="O24" s="95">
        <v>1000</v>
      </c>
      <c r="P24" s="94">
        <v>500</v>
      </c>
      <c r="Q24" s="92">
        <f t="shared" si="0"/>
        <v>14355</v>
      </c>
      <c r="R24" s="92">
        <f t="shared" si="1"/>
        <v>15955</v>
      </c>
    </row>
    <row r="25" spans="1:18" ht="21.75" customHeight="1">
      <c r="A25" s="88"/>
      <c r="B25" s="88"/>
      <c r="C25" s="93" t="s">
        <v>22</v>
      </c>
      <c r="D25" s="94">
        <v>3600</v>
      </c>
      <c r="E25" s="95">
        <v>30</v>
      </c>
      <c r="F25" s="94">
        <v>30</v>
      </c>
      <c r="G25" s="94">
        <v>105</v>
      </c>
      <c r="H25" s="94">
        <v>0</v>
      </c>
      <c r="I25" s="94">
        <v>10</v>
      </c>
      <c r="J25" s="95">
        <v>120</v>
      </c>
      <c r="K25" s="94">
        <v>35</v>
      </c>
      <c r="L25" s="94">
        <v>65</v>
      </c>
      <c r="M25" s="94">
        <v>290</v>
      </c>
      <c r="N25" s="94">
        <v>100</v>
      </c>
      <c r="O25" s="95">
        <v>1000</v>
      </c>
      <c r="P25" s="94">
        <v>500</v>
      </c>
      <c r="Q25" s="92">
        <f t="shared" si="0"/>
        <v>15580</v>
      </c>
      <c r="R25" s="92">
        <f t="shared" si="1"/>
        <v>17180</v>
      </c>
    </row>
    <row r="26" spans="1:18" ht="21.75" customHeight="1">
      <c r="A26" s="88"/>
      <c r="B26" s="88"/>
      <c r="C26" s="93" t="s">
        <v>23</v>
      </c>
      <c r="D26" s="94">
        <v>3900</v>
      </c>
      <c r="E26" s="95">
        <v>30</v>
      </c>
      <c r="F26" s="94">
        <v>30</v>
      </c>
      <c r="G26" s="94">
        <v>105</v>
      </c>
      <c r="H26" s="94">
        <v>75</v>
      </c>
      <c r="I26" s="94">
        <v>10</v>
      </c>
      <c r="J26" s="95">
        <v>120</v>
      </c>
      <c r="K26" s="94">
        <v>35</v>
      </c>
      <c r="L26" s="94">
        <v>65</v>
      </c>
      <c r="M26" s="94">
        <v>310</v>
      </c>
      <c r="N26" s="94">
        <v>100</v>
      </c>
      <c r="O26" s="95">
        <v>1000</v>
      </c>
      <c r="P26" s="94">
        <v>500</v>
      </c>
      <c r="Q26" s="92">
        <f t="shared" si="0"/>
        <v>17100</v>
      </c>
      <c r="R26" s="92">
        <f t="shared" si="1"/>
        <v>18700</v>
      </c>
    </row>
    <row r="27" spans="1:18" ht="21.75" customHeight="1" thickBot="1">
      <c r="A27" s="97"/>
      <c r="B27" s="97"/>
      <c r="C27" s="84" t="s">
        <v>6</v>
      </c>
      <c r="D27" s="98">
        <v>3900</v>
      </c>
      <c r="E27" s="99">
        <v>30</v>
      </c>
      <c r="F27" s="98">
        <v>30</v>
      </c>
      <c r="G27" s="98">
        <v>0</v>
      </c>
      <c r="H27" s="98">
        <v>0</v>
      </c>
      <c r="I27" s="98">
        <v>10</v>
      </c>
      <c r="J27" s="99">
        <v>120</v>
      </c>
      <c r="K27" s="98">
        <v>35</v>
      </c>
      <c r="L27" s="98">
        <v>65</v>
      </c>
      <c r="M27" s="98">
        <v>310</v>
      </c>
      <c r="N27" s="98">
        <v>100</v>
      </c>
      <c r="O27" s="99">
        <v>1000</v>
      </c>
      <c r="P27" s="98">
        <v>500</v>
      </c>
      <c r="Q27" s="100">
        <f t="shared" si="0"/>
        <v>16380</v>
      </c>
      <c r="R27" s="100">
        <f t="shared" si="1"/>
        <v>17980</v>
      </c>
    </row>
    <row r="28" spans="1:18" ht="21.75" customHeight="1">
      <c r="A28" s="101"/>
      <c r="B28" s="240" t="s">
        <v>132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</row>
    <row r="29" spans="1:18" ht="21.75" customHeight="1">
      <c r="A29" s="101"/>
      <c r="B29" s="101" t="s">
        <v>131</v>
      </c>
      <c r="C29" s="101"/>
      <c r="D29" s="102"/>
      <c r="E29" s="103"/>
      <c r="F29" s="102"/>
      <c r="G29" s="102"/>
      <c r="H29" s="102"/>
      <c r="I29" s="102"/>
      <c r="J29" s="103"/>
      <c r="K29" s="102"/>
      <c r="L29" s="102"/>
      <c r="M29" s="102"/>
      <c r="N29" s="102"/>
      <c r="O29" s="103"/>
      <c r="P29" s="102"/>
      <c r="Q29" s="104"/>
      <c r="R29" s="104"/>
    </row>
    <row r="30" spans="1:21" ht="21.75" customHeight="1">
      <c r="A30" s="101"/>
      <c r="S30" s="13"/>
      <c r="T30" s="13"/>
      <c r="U30" s="13"/>
    </row>
    <row r="31" spans="2:16" ht="1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</row>
    <row r="32" ht="15" customHeight="1"/>
    <row r="33" ht="15" customHeight="1"/>
  </sheetData>
  <sheetProtection/>
  <mergeCells count="5">
    <mergeCell ref="A3:R3"/>
    <mergeCell ref="A2:R2"/>
    <mergeCell ref="B28:R28"/>
    <mergeCell ref="N4:P4"/>
    <mergeCell ref="I4:M4"/>
  </mergeCells>
  <printOptions/>
  <pageMargins left="0.25" right="0.25" top="0.25" bottom="0" header="0.5" footer="0.5"/>
  <pageSetup horizontalDpi="600" verticalDpi="600" orientation="landscape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AE32"/>
  <sheetViews>
    <sheetView zoomScalePageLayoutView="0" workbookViewId="0" topLeftCell="A16">
      <selection activeCell="A4" sqref="A4"/>
    </sheetView>
  </sheetViews>
  <sheetFormatPr defaultColWidth="9.140625" defaultRowHeight="15.75" customHeight="1"/>
  <cols>
    <col min="1" max="1" width="4.00390625" style="5" customWidth="1"/>
    <col min="2" max="2" width="21.7109375" style="5" customWidth="1"/>
    <col min="3" max="3" width="11.57421875" style="5" bestFit="1" customWidth="1"/>
    <col min="4" max="4" width="8.7109375" style="5" customWidth="1"/>
    <col min="5" max="5" width="7.140625" style="5" bestFit="1" customWidth="1"/>
    <col min="6" max="6" width="8.140625" style="5" bestFit="1" customWidth="1"/>
    <col min="7" max="7" width="7.140625" style="5" bestFit="1" customWidth="1"/>
    <col min="8" max="8" width="7.8515625" style="5" customWidth="1"/>
    <col min="9" max="9" width="8.140625" style="5" customWidth="1"/>
    <col min="10" max="10" width="5.8515625" style="5" customWidth="1"/>
    <col min="11" max="11" width="5.7109375" style="5" customWidth="1"/>
    <col min="12" max="12" width="6.140625" style="5" bestFit="1" customWidth="1"/>
    <col min="13" max="13" width="5.57421875" style="5" bestFit="1" customWidth="1"/>
    <col min="14" max="14" width="6.140625" style="5" bestFit="1" customWidth="1"/>
    <col min="15" max="15" width="8.7109375" style="5" customWidth="1"/>
    <col min="16" max="16" width="6.57421875" style="5" customWidth="1"/>
    <col min="17" max="17" width="8.7109375" style="5" customWidth="1"/>
    <col min="18" max="18" width="9.8515625" style="5" customWidth="1"/>
    <col min="19" max="16384" width="9.140625" style="5" customWidth="1"/>
  </cols>
  <sheetData>
    <row r="1" ht="1.5" customHeight="1"/>
    <row r="2" spans="1:18" ht="18" customHeight="1">
      <c r="A2" s="241" t="s">
        <v>91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</row>
    <row r="3" spans="1:18" ht="15.75" customHeight="1">
      <c r="A3" s="256" t="s">
        <v>162</v>
      </c>
      <c r="B3" s="256"/>
      <c r="C3" s="256"/>
      <c r="D3" s="256"/>
      <c r="E3" s="256"/>
      <c r="F3" s="256"/>
      <c r="G3" s="256"/>
      <c r="H3" s="256"/>
      <c r="I3" s="257"/>
      <c r="J3" s="257"/>
      <c r="K3" s="257"/>
      <c r="L3" s="257"/>
      <c r="M3" s="257"/>
      <c r="N3" s="257"/>
      <c r="O3" s="257"/>
      <c r="P3" s="256"/>
      <c r="Q3" s="256"/>
      <c r="R3" s="256"/>
    </row>
    <row r="4" spans="1:18" ht="15.75">
      <c r="A4" s="71"/>
      <c r="B4" s="72"/>
      <c r="C4" s="71"/>
      <c r="D4" s="73" t="s">
        <v>140</v>
      </c>
      <c r="E4" s="73" t="s">
        <v>102</v>
      </c>
      <c r="F4" s="74" t="s">
        <v>63</v>
      </c>
      <c r="G4" s="73" t="s">
        <v>103</v>
      </c>
      <c r="H4" s="68" t="s">
        <v>104</v>
      </c>
      <c r="I4" s="261" t="s">
        <v>105</v>
      </c>
      <c r="J4" s="262"/>
      <c r="K4" s="262"/>
      <c r="L4" s="262"/>
      <c r="M4" s="263"/>
      <c r="N4" s="258" t="s">
        <v>106</v>
      </c>
      <c r="O4" s="259"/>
      <c r="P4" s="260"/>
      <c r="Q4" s="73" t="s">
        <v>107</v>
      </c>
      <c r="R4" s="73" t="s">
        <v>90</v>
      </c>
    </row>
    <row r="5" spans="1:18" ht="15.75">
      <c r="A5" s="69">
        <v>1</v>
      </c>
      <c r="B5" s="69" t="s">
        <v>33</v>
      </c>
      <c r="C5" s="69" t="s">
        <v>19</v>
      </c>
      <c r="D5" s="69" t="s">
        <v>26</v>
      </c>
      <c r="E5" s="69" t="s">
        <v>26</v>
      </c>
      <c r="F5" s="74" t="s">
        <v>56</v>
      </c>
      <c r="G5" s="69" t="s">
        <v>56</v>
      </c>
      <c r="H5" s="75" t="s">
        <v>108</v>
      </c>
      <c r="I5" s="73" t="s">
        <v>58</v>
      </c>
      <c r="J5" s="73" t="s">
        <v>109</v>
      </c>
      <c r="K5" s="73" t="s">
        <v>110</v>
      </c>
      <c r="L5" s="73" t="s">
        <v>111</v>
      </c>
      <c r="M5" s="73" t="s">
        <v>112</v>
      </c>
      <c r="N5" s="73" t="s">
        <v>113</v>
      </c>
      <c r="O5" s="73" t="s">
        <v>114</v>
      </c>
      <c r="P5" s="76" t="s">
        <v>115</v>
      </c>
      <c r="Q5" s="69" t="s">
        <v>116</v>
      </c>
      <c r="R5" s="69" t="s">
        <v>139</v>
      </c>
    </row>
    <row r="6" spans="1:18" ht="18.75" customHeight="1">
      <c r="A6" s="77"/>
      <c r="B6" s="78"/>
      <c r="C6" s="78"/>
      <c r="D6" s="79" t="s">
        <v>117</v>
      </c>
      <c r="E6" s="79" t="s">
        <v>117</v>
      </c>
      <c r="F6" s="80" t="s">
        <v>117</v>
      </c>
      <c r="G6" s="79" t="s">
        <v>117</v>
      </c>
      <c r="H6" s="81" t="s">
        <v>117</v>
      </c>
      <c r="I6" s="79" t="s">
        <v>26</v>
      </c>
      <c r="J6" s="69" t="s">
        <v>108</v>
      </c>
      <c r="K6" s="69" t="s">
        <v>108</v>
      </c>
      <c r="L6" s="69" t="s">
        <v>108</v>
      </c>
      <c r="M6" s="69" t="s">
        <v>108</v>
      </c>
      <c r="N6" s="79" t="s">
        <v>108</v>
      </c>
      <c r="O6" s="69" t="s">
        <v>118</v>
      </c>
      <c r="P6" s="82" t="s">
        <v>108</v>
      </c>
      <c r="Q6" s="69" t="s">
        <v>138</v>
      </c>
      <c r="R6" s="69" t="s">
        <v>138</v>
      </c>
    </row>
    <row r="7" spans="1:18" ht="15" customHeight="1" thickBot="1">
      <c r="A7" s="83"/>
      <c r="B7" s="84"/>
      <c r="C7" s="84"/>
      <c r="D7" s="85">
        <v>1</v>
      </c>
      <c r="E7" s="85">
        <v>2</v>
      </c>
      <c r="F7" s="86">
        <v>3</v>
      </c>
      <c r="G7" s="85">
        <v>4</v>
      </c>
      <c r="H7" s="85">
        <v>5</v>
      </c>
      <c r="I7" s="85">
        <v>6</v>
      </c>
      <c r="J7" s="85">
        <v>7</v>
      </c>
      <c r="K7" s="85">
        <v>8</v>
      </c>
      <c r="L7" s="85">
        <v>9</v>
      </c>
      <c r="M7" s="85">
        <v>10</v>
      </c>
      <c r="N7" s="86">
        <v>11</v>
      </c>
      <c r="O7" s="85">
        <v>12</v>
      </c>
      <c r="P7" s="85">
        <v>13</v>
      </c>
      <c r="Q7" s="85">
        <v>14</v>
      </c>
      <c r="R7" s="85">
        <v>14</v>
      </c>
    </row>
    <row r="8" spans="1:18" ht="21.75" customHeight="1">
      <c r="A8" s="87" t="s">
        <v>2</v>
      </c>
      <c r="B8" s="88" t="s">
        <v>3</v>
      </c>
      <c r="C8" s="78" t="s">
        <v>121</v>
      </c>
      <c r="D8" s="89">
        <v>1440</v>
      </c>
      <c r="E8" s="108">
        <v>30</v>
      </c>
      <c r="F8" s="89">
        <v>30</v>
      </c>
      <c r="G8" s="89">
        <v>105</v>
      </c>
      <c r="H8" s="89">
        <v>0</v>
      </c>
      <c r="I8" s="91">
        <v>0</v>
      </c>
      <c r="J8" s="108">
        <v>120</v>
      </c>
      <c r="K8" s="89">
        <v>35</v>
      </c>
      <c r="L8" s="89">
        <v>65</v>
      </c>
      <c r="M8" s="89">
        <v>120</v>
      </c>
      <c r="N8" s="89">
        <v>100</v>
      </c>
      <c r="O8" s="108">
        <v>200</v>
      </c>
      <c r="P8" s="89">
        <v>145</v>
      </c>
      <c r="Q8" s="92">
        <f aca="true" t="shared" si="0" ref="Q8:Q27">+D8*4+E8*4+F8*4+G8*4+H8*4+I8+J8+K8+L8+M8</f>
        <v>6760</v>
      </c>
      <c r="R8" s="92">
        <f aca="true" t="shared" si="1" ref="R8:R27">+Q8+N8+O8+P8</f>
        <v>7205</v>
      </c>
    </row>
    <row r="9" spans="1:18" ht="21.75" customHeight="1">
      <c r="A9" s="87"/>
      <c r="B9" s="88" t="s">
        <v>4</v>
      </c>
      <c r="C9" s="93" t="s">
        <v>122</v>
      </c>
      <c r="D9" s="94">
        <v>1575</v>
      </c>
      <c r="E9" s="107">
        <v>30</v>
      </c>
      <c r="F9" s="94">
        <v>30</v>
      </c>
      <c r="G9" s="94">
        <v>105</v>
      </c>
      <c r="H9" s="94">
        <v>0</v>
      </c>
      <c r="I9" s="94">
        <v>0</v>
      </c>
      <c r="J9" s="107">
        <v>120</v>
      </c>
      <c r="K9" s="94">
        <v>35</v>
      </c>
      <c r="L9" s="94">
        <v>65</v>
      </c>
      <c r="M9" s="94">
        <v>120</v>
      </c>
      <c r="N9" s="94">
        <v>100</v>
      </c>
      <c r="O9" s="107">
        <v>200</v>
      </c>
      <c r="P9" s="94">
        <v>145</v>
      </c>
      <c r="Q9" s="92">
        <f t="shared" si="0"/>
        <v>7300</v>
      </c>
      <c r="R9" s="92">
        <f t="shared" si="1"/>
        <v>7745</v>
      </c>
    </row>
    <row r="10" spans="1:18" ht="21.75" customHeight="1">
      <c r="A10" s="87"/>
      <c r="B10" s="88" t="s">
        <v>5</v>
      </c>
      <c r="C10" s="93" t="s">
        <v>22</v>
      </c>
      <c r="D10" s="94">
        <v>1725</v>
      </c>
      <c r="E10" s="107">
        <v>30</v>
      </c>
      <c r="F10" s="94">
        <v>30</v>
      </c>
      <c r="G10" s="94">
        <v>105</v>
      </c>
      <c r="H10" s="94">
        <v>0</v>
      </c>
      <c r="I10" s="94">
        <v>0</v>
      </c>
      <c r="J10" s="107">
        <v>120</v>
      </c>
      <c r="K10" s="94">
        <v>35</v>
      </c>
      <c r="L10" s="94">
        <v>65</v>
      </c>
      <c r="M10" s="94">
        <v>150</v>
      </c>
      <c r="N10" s="94">
        <v>100</v>
      </c>
      <c r="O10" s="107">
        <v>200</v>
      </c>
      <c r="P10" s="94">
        <v>145</v>
      </c>
      <c r="Q10" s="92">
        <f t="shared" si="0"/>
        <v>7930</v>
      </c>
      <c r="R10" s="92">
        <f t="shared" si="1"/>
        <v>8375</v>
      </c>
    </row>
    <row r="11" spans="1:18" ht="21.75" customHeight="1">
      <c r="A11" s="87"/>
      <c r="B11" s="88"/>
      <c r="C11" s="93" t="s">
        <v>23</v>
      </c>
      <c r="D11" s="94">
        <v>1860</v>
      </c>
      <c r="E11" s="107">
        <v>30</v>
      </c>
      <c r="F11" s="94">
        <v>30</v>
      </c>
      <c r="G11" s="94">
        <v>105</v>
      </c>
      <c r="H11" s="94">
        <v>75</v>
      </c>
      <c r="I11" s="94">
        <v>0</v>
      </c>
      <c r="J11" s="107">
        <v>120</v>
      </c>
      <c r="K11" s="94">
        <v>35</v>
      </c>
      <c r="L11" s="94">
        <v>65</v>
      </c>
      <c r="M11" s="94">
        <v>150</v>
      </c>
      <c r="N11" s="94">
        <v>100</v>
      </c>
      <c r="O11" s="107">
        <v>200</v>
      </c>
      <c r="P11" s="94">
        <v>145</v>
      </c>
      <c r="Q11" s="92">
        <f t="shared" si="0"/>
        <v>8770</v>
      </c>
      <c r="R11" s="92">
        <f t="shared" si="1"/>
        <v>9215</v>
      </c>
    </row>
    <row r="12" spans="1:18" ht="16.5" thickBot="1">
      <c r="A12" s="96"/>
      <c r="B12" s="97"/>
      <c r="C12" s="84" t="s">
        <v>6</v>
      </c>
      <c r="D12" s="98">
        <v>1860</v>
      </c>
      <c r="E12" s="106">
        <v>30</v>
      </c>
      <c r="F12" s="98">
        <v>30</v>
      </c>
      <c r="G12" s="98">
        <v>0</v>
      </c>
      <c r="H12" s="98">
        <v>0</v>
      </c>
      <c r="I12" s="98">
        <v>0</v>
      </c>
      <c r="J12" s="106">
        <v>120</v>
      </c>
      <c r="K12" s="98">
        <v>35</v>
      </c>
      <c r="L12" s="98">
        <v>65</v>
      </c>
      <c r="M12" s="98">
        <v>150</v>
      </c>
      <c r="N12" s="98">
        <v>100</v>
      </c>
      <c r="O12" s="106">
        <v>200</v>
      </c>
      <c r="P12" s="98">
        <v>145</v>
      </c>
      <c r="Q12" s="100">
        <f t="shared" si="0"/>
        <v>8050</v>
      </c>
      <c r="R12" s="100">
        <f t="shared" si="1"/>
        <v>8495</v>
      </c>
    </row>
    <row r="13" spans="1:18" ht="21.75" customHeight="1">
      <c r="A13" s="87" t="s">
        <v>7</v>
      </c>
      <c r="B13" s="88" t="s">
        <v>123</v>
      </c>
      <c r="C13" s="78" t="s">
        <v>124</v>
      </c>
      <c r="D13" s="89">
        <v>1260</v>
      </c>
      <c r="E13" s="108">
        <v>30</v>
      </c>
      <c r="F13" s="89">
        <v>30</v>
      </c>
      <c r="G13" s="89">
        <v>105</v>
      </c>
      <c r="H13" s="89">
        <v>0</v>
      </c>
      <c r="I13" s="89">
        <v>0</v>
      </c>
      <c r="J13" s="108">
        <v>120</v>
      </c>
      <c r="K13" s="89">
        <v>35</v>
      </c>
      <c r="L13" s="89">
        <v>65</v>
      </c>
      <c r="M13" s="89">
        <v>100</v>
      </c>
      <c r="N13" s="89">
        <v>100</v>
      </c>
      <c r="O13" s="108">
        <v>200</v>
      </c>
      <c r="P13" s="89">
        <v>145</v>
      </c>
      <c r="Q13" s="92">
        <f t="shared" si="0"/>
        <v>6020</v>
      </c>
      <c r="R13" s="92">
        <f t="shared" si="1"/>
        <v>6465</v>
      </c>
    </row>
    <row r="14" spans="1:18" ht="21.75" customHeight="1">
      <c r="A14" s="87"/>
      <c r="B14" s="88" t="s">
        <v>125</v>
      </c>
      <c r="C14" s="93" t="s">
        <v>122</v>
      </c>
      <c r="D14" s="94">
        <v>1380</v>
      </c>
      <c r="E14" s="107">
        <v>30</v>
      </c>
      <c r="F14" s="94">
        <v>30</v>
      </c>
      <c r="G14" s="94">
        <v>105</v>
      </c>
      <c r="H14" s="94">
        <v>0</v>
      </c>
      <c r="I14" s="94">
        <v>0</v>
      </c>
      <c r="J14" s="107">
        <v>120</v>
      </c>
      <c r="K14" s="94">
        <v>35</v>
      </c>
      <c r="L14" s="94">
        <v>65</v>
      </c>
      <c r="M14" s="94">
        <v>100</v>
      </c>
      <c r="N14" s="94">
        <v>100</v>
      </c>
      <c r="O14" s="107">
        <v>200</v>
      </c>
      <c r="P14" s="94">
        <v>145</v>
      </c>
      <c r="Q14" s="92">
        <f t="shared" si="0"/>
        <v>6500</v>
      </c>
      <c r="R14" s="92">
        <f t="shared" si="1"/>
        <v>6945</v>
      </c>
    </row>
    <row r="15" spans="1:18" ht="21.75" customHeight="1">
      <c r="A15" s="87"/>
      <c r="B15" s="88" t="s">
        <v>126</v>
      </c>
      <c r="C15" s="93" t="s">
        <v>22</v>
      </c>
      <c r="D15" s="94">
        <v>1500</v>
      </c>
      <c r="E15" s="107">
        <v>30</v>
      </c>
      <c r="F15" s="94">
        <v>30</v>
      </c>
      <c r="G15" s="94">
        <v>105</v>
      </c>
      <c r="H15" s="94">
        <v>0</v>
      </c>
      <c r="I15" s="94">
        <v>0</v>
      </c>
      <c r="J15" s="107">
        <v>120</v>
      </c>
      <c r="K15" s="94">
        <v>35</v>
      </c>
      <c r="L15" s="94">
        <v>65</v>
      </c>
      <c r="M15" s="94">
        <v>120</v>
      </c>
      <c r="N15" s="94">
        <v>100</v>
      </c>
      <c r="O15" s="107">
        <v>200</v>
      </c>
      <c r="P15" s="94">
        <v>145</v>
      </c>
      <c r="Q15" s="92">
        <f t="shared" si="0"/>
        <v>7000</v>
      </c>
      <c r="R15" s="92">
        <f t="shared" si="1"/>
        <v>7445</v>
      </c>
    </row>
    <row r="16" spans="1:18" ht="21.75" customHeight="1">
      <c r="A16" s="87"/>
      <c r="B16" s="88" t="s">
        <v>5</v>
      </c>
      <c r="C16" s="93" t="s">
        <v>23</v>
      </c>
      <c r="D16" s="94">
        <v>1635</v>
      </c>
      <c r="E16" s="107">
        <v>30</v>
      </c>
      <c r="F16" s="94">
        <v>30</v>
      </c>
      <c r="G16" s="94">
        <v>105</v>
      </c>
      <c r="H16" s="94">
        <v>75</v>
      </c>
      <c r="I16" s="94">
        <v>0</v>
      </c>
      <c r="J16" s="107">
        <v>120</v>
      </c>
      <c r="K16" s="94">
        <v>35</v>
      </c>
      <c r="L16" s="94">
        <v>65</v>
      </c>
      <c r="M16" s="94">
        <v>120</v>
      </c>
      <c r="N16" s="94">
        <v>100</v>
      </c>
      <c r="O16" s="107">
        <v>200</v>
      </c>
      <c r="P16" s="94">
        <v>145</v>
      </c>
      <c r="Q16" s="92">
        <f t="shared" si="0"/>
        <v>7840</v>
      </c>
      <c r="R16" s="92">
        <f t="shared" si="1"/>
        <v>8285</v>
      </c>
    </row>
    <row r="17" spans="1:18" ht="16.5" thickBot="1">
      <c r="A17" s="96"/>
      <c r="B17" s="97"/>
      <c r="C17" s="84" t="s">
        <v>6</v>
      </c>
      <c r="D17" s="98">
        <v>1635</v>
      </c>
      <c r="E17" s="106">
        <v>30</v>
      </c>
      <c r="F17" s="98">
        <v>30</v>
      </c>
      <c r="G17" s="98">
        <v>0</v>
      </c>
      <c r="H17" s="98">
        <v>0</v>
      </c>
      <c r="I17" s="98">
        <v>0</v>
      </c>
      <c r="J17" s="106">
        <v>120</v>
      </c>
      <c r="K17" s="98">
        <v>35</v>
      </c>
      <c r="L17" s="98">
        <v>65</v>
      </c>
      <c r="M17" s="98">
        <v>120</v>
      </c>
      <c r="N17" s="98">
        <v>100</v>
      </c>
      <c r="O17" s="106">
        <v>200</v>
      </c>
      <c r="P17" s="98">
        <v>145</v>
      </c>
      <c r="Q17" s="100">
        <f t="shared" si="0"/>
        <v>7120</v>
      </c>
      <c r="R17" s="100">
        <f t="shared" si="1"/>
        <v>7565</v>
      </c>
    </row>
    <row r="18" spans="1:18" ht="21.75" customHeight="1">
      <c r="A18" s="87" t="s">
        <v>9</v>
      </c>
      <c r="B18" s="88" t="s">
        <v>127</v>
      </c>
      <c r="C18" s="78" t="s">
        <v>124</v>
      </c>
      <c r="D18" s="89">
        <v>1080</v>
      </c>
      <c r="E18" s="108">
        <v>30</v>
      </c>
      <c r="F18" s="89">
        <v>30</v>
      </c>
      <c r="G18" s="89">
        <v>105</v>
      </c>
      <c r="H18" s="89">
        <v>0</v>
      </c>
      <c r="I18" s="89">
        <v>10</v>
      </c>
      <c r="J18" s="108">
        <v>120</v>
      </c>
      <c r="K18" s="89">
        <v>35</v>
      </c>
      <c r="L18" s="89">
        <v>65</v>
      </c>
      <c r="M18" s="89">
        <v>100</v>
      </c>
      <c r="N18" s="89">
        <v>100</v>
      </c>
      <c r="O18" s="108">
        <v>200</v>
      </c>
      <c r="P18" s="89">
        <v>145</v>
      </c>
      <c r="Q18" s="92">
        <f t="shared" si="0"/>
        <v>5310</v>
      </c>
      <c r="R18" s="92">
        <f t="shared" si="1"/>
        <v>5755</v>
      </c>
    </row>
    <row r="19" spans="1:18" ht="21.75" customHeight="1">
      <c r="A19" s="87"/>
      <c r="B19" s="88" t="s">
        <v>128</v>
      </c>
      <c r="C19" s="93" t="s">
        <v>122</v>
      </c>
      <c r="D19" s="94">
        <v>1185</v>
      </c>
      <c r="E19" s="107">
        <v>30</v>
      </c>
      <c r="F19" s="94">
        <v>30</v>
      </c>
      <c r="G19" s="94">
        <v>105</v>
      </c>
      <c r="H19" s="94">
        <v>0</v>
      </c>
      <c r="I19" s="94">
        <v>10</v>
      </c>
      <c r="J19" s="107">
        <v>120</v>
      </c>
      <c r="K19" s="94">
        <v>35</v>
      </c>
      <c r="L19" s="94">
        <v>65</v>
      </c>
      <c r="M19" s="94">
        <v>100</v>
      </c>
      <c r="N19" s="94">
        <v>100</v>
      </c>
      <c r="O19" s="107">
        <v>200</v>
      </c>
      <c r="P19" s="94">
        <v>145</v>
      </c>
      <c r="Q19" s="92">
        <f t="shared" si="0"/>
        <v>5730</v>
      </c>
      <c r="R19" s="92">
        <f t="shared" si="1"/>
        <v>6175</v>
      </c>
    </row>
    <row r="20" spans="1:18" ht="21.75" customHeight="1">
      <c r="A20" s="87"/>
      <c r="B20" s="88" t="s">
        <v>129</v>
      </c>
      <c r="C20" s="93" t="s">
        <v>22</v>
      </c>
      <c r="D20" s="94">
        <v>1290</v>
      </c>
      <c r="E20" s="107">
        <v>30</v>
      </c>
      <c r="F20" s="94">
        <v>30</v>
      </c>
      <c r="G20" s="94">
        <v>105</v>
      </c>
      <c r="H20" s="94">
        <v>0</v>
      </c>
      <c r="I20" s="94">
        <v>10</v>
      </c>
      <c r="J20" s="107">
        <v>120</v>
      </c>
      <c r="K20" s="94">
        <v>35</v>
      </c>
      <c r="L20" s="94">
        <v>65</v>
      </c>
      <c r="M20" s="94">
        <v>110</v>
      </c>
      <c r="N20" s="94">
        <v>100</v>
      </c>
      <c r="O20" s="107">
        <v>200</v>
      </c>
      <c r="P20" s="94">
        <v>145</v>
      </c>
      <c r="Q20" s="92">
        <f t="shared" si="0"/>
        <v>6160</v>
      </c>
      <c r="R20" s="92">
        <f t="shared" si="1"/>
        <v>6605</v>
      </c>
    </row>
    <row r="21" spans="1:18" ht="21.75" customHeight="1">
      <c r="A21" s="87"/>
      <c r="B21" s="88" t="s">
        <v>126</v>
      </c>
      <c r="C21" s="93" t="s">
        <v>23</v>
      </c>
      <c r="D21" s="94">
        <v>1395</v>
      </c>
      <c r="E21" s="107">
        <v>30</v>
      </c>
      <c r="F21" s="94">
        <v>30</v>
      </c>
      <c r="G21" s="94">
        <v>105</v>
      </c>
      <c r="H21" s="94">
        <v>75</v>
      </c>
      <c r="I21" s="94">
        <v>10</v>
      </c>
      <c r="J21" s="107">
        <v>120</v>
      </c>
      <c r="K21" s="94">
        <v>35</v>
      </c>
      <c r="L21" s="94">
        <v>65</v>
      </c>
      <c r="M21" s="94">
        <v>110</v>
      </c>
      <c r="N21" s="94">
        <v>100</v>
      </c>
      <c r="O21" s="107">
        <v>200</v>
      </c>
      <c r="P21" s="94">
        <v>145</v>
      </c>
      <c r="Q21" s="92">
        <f t="shared" si="0"/>
        <v>6880</v>
      </c>
      <c r="R21" s="92">
        <f t="shared" si="1"/>
        <v>7325</v>
      </c>
    </row>
    <row r="22" spans="1:18" ht="16.5" thickBot="1">
      <c r="A22" s="96"/>
      <c r="B22" s="97" t="s">
        <v>5</v>
      </c>
      <c r="C22" s="84" t="s">
        <v>6</v>
      </c>
      <c r="D22" s="98">
        <v>1395</v>
      </c>
      <c r="E22" s="106">
        <v>30</v>
      </c>
      <c r="F22" s="98">
        <v>30</v>
      </c>
      <c r="G22" s="98">
        <v>0</v>
      </c>
      <c r="H22" s="98">
        <v>0</v>
      </c>
      <c r="I22" s="98">
        <v>10</v>
      </c>
      <c r="J22" s="106">
        <v>120</v>
      </c>
      <c r="K22" s="98">
        <v>35</v>
      </c>
      <c r="L22" s="98">
        <v>65</v>
      </c>
      <c r="M22" s="98">
        <v>110</v>
      </c>
      <c r="N22" s="98">
        <v>100</v>
      </c>
      <c r="O22" s="106">
        <v>200</v>
      </c>
      <c r="P22" s="98">
        <v>145</v>
      </c>
      <c r="Q22" s="100">
        <f t="shared" si="0"/>
        <v>6160</v>
      </c>
      <c r="R22" s="100">
        <f t="shared" si="1"/>
        <v>6605</v>
      </c>
    </row>
    <row r="23" spans="1:18" ht="21.75" customHeight="1">
      <c r="A23" s="87" t="s">
        <v>11</v>
      </c>
      <c r="B23" s="88" t="s">
        <v>137</v>
      </c>
      <c r="C23" s="78" t="s">
        <v>121</v>
      </c>
      <c r="D23" s="89">
        <v>3000</v>
      </c>
      <c r="E23" s="108">
        <v>30</v>
      </c>
      <c r="F23" s="89">
        <v>30</v>
      </c>
      <c r="G23" s="89">
        <v>105</v>
      </c>
      <c r="H23" s="89">
        <v>0</v>
      </c>
      <c r="I23" s="89">
        <v>10</v>
      </c>
      <c r="J23" s="108">
        <v>120</v>
      </c>
      <c r="K23" s="89">
        <v>35</v>
      </c>
      <c r="L23" s="89">
        <v>65</v>
      </c>
      <c r="M23" s="89">
        <v>240</v>
      </c>
      <c r="N23" s="89">
        <v>100</v>
      </c>
      <c r="O23" s="108">
        <v>1000</v>
      </c>
      <c r="P23" s="89">
        <v>500</v>
      </c>
      <c r="Q23" s="92">
        <f t="shared" si="0"/>
        <v>13130</v>
      </c>
      <c r="R23" s="92">
        <f t="shared" si="1"/>
        <v>14730</v>
      </c>
    </row>
    <row r="24" spans="1:18" ht="21.75" customHeight="1">
      <c r="A24" s="87"/>
      <c r="B24" s="88"/>
      <c r="C24" s="93" t="s">
        <v>122</v>
      </c>
      <c r="D24" s="94">
        <v>3300</v>
      </c>
      <c r="E24" s="107">
        <v>30</v>
      </c>
      <c r="F24" s="94">
        <v>30</v>
      </c>
      <c r="G24" s="94">
        <v>105</v>
      </c>
      <c r="H24" s="94">
        <v>0</v>
      </c>
      <c r="I24" s="94">
        <v>10</v>
      </c>
      <c r="J24" s="107">
        <v>120</v>
      </c>
      <c r="K24" s="94">
        <v>35</v>
      </c>
      <c r="L24" s="94">
        <v>65</v>
      </c>
      <c r="M24" s="94">
        <v>265</v>
      </c>
      <c r="N24" s="94">
        <v>100</v>
      </c>
      <c r="O24" s="107">
        <v>1000</v>
      </c>
      <c r="P24" s="94">
        <v>500</v>
      </c>
      <c r="Q24" s="92">
        <f t="shared" si="0"/>
        <v>14355</v>
      </c>
      <c r="R24" s="92">
        <f t="shared" si="1"/>
        <v>15955</v>
      </c>
    </row>
    <row r="25" spans="1:18" ht="21.75" customHeight="1">
      <c r="A25" s="88"/>
      <c r="B25" s="88"/>
      <c r="C25" s="93" t="s">
        <v>22</v>
      </c>
      <c r="D25" s="94">
        <v>3600</v>
      </c>
      <c r="E25" s="107">
        <v>30</v>
      </c>
      <c r="F25" s="94">
        <v>30</v>
      </c>
      <c r="G25" s="94">
        <v>105</v>
      </c>
      <c r="H25" s="94">
        <v>0</v>
      </c>
      <c r="I25" s="94">
        <v>10</v>
      </c>
      <c r="J25" s="107">
        <v>120</v>
      </c>
      <c r="K25" s="94">
        <v>35</v>
      </c>
      <c r="L25" s="94">
        <v>65</v>
      </c>
      <c r="M25" s="94">
        <v>290</v>
      </c>
      <c r="N25" s="94">
        <v>100</v>
      </c>
      <c r="O25" s="107">
        <v>1000</v>
      </c>
      <c r="P25" s="94">
        <v>500</v>
      </c>
      <c r="Q25" s="92">
        <f t="shared" si="0"/>
        <v>15580</v>
      </c>
      <c r="R25" s="92">
        <f t="shared" si="1"/>
        <v>17180</v>
      </c>
    </row>
    <row r="26" spans="1:18" ht="21.75" customHeight="1">
      <c r="A26" s="88"/>
      <c r="B26" s="88"/>
      <c r="C26" s="93" t="s">
        <v>23</v>
      </c>
      <c r="D26" s="94">
        <v>3900</v>
      </c>
      <c r="E26" s="107">
        <v>30</v>
      </c>
      <c r="F26" s="94">
        <v>30</v>
      </c>
      <c r="G26" s="94">
        <v>105</v>
      </c>
      <c r="H26" s="94">
        <v>75</v>
      </c>
      <c r="I26" s="94">
        <v>10</v>
      </c>
      <c r="J26" s="107">
        <v>120</v>
      </c>
      <c r="K26" s="94">
        <v>35</v>
      </c>
      <c r="L26" s="94">
        <v>65</v>
      </c>
      <c r="M26" s="94">
        <v>310</v>
      </c>
      <c r="N26" s="94">
        <v>100</v>
      </c>
      <c r="O26" s="107">
        <v>1000</v>
      </c>
      <c r="P26" s="94">
        <v>500</v>
      </c>
      <c r="Q26" s="92">
        <f t="shared" si="0"/>
        <v>17100</v>
      </c>
      <c r="R26" s="92">
        <f t="shared" si="1"/>
        <v>18700</v>
      </c>
    </row>
    <row r="27" spans="1:18" ht="16.5" thickBot="1">
      <c r="A27" s="97"/>
      <c r="B27" s="97"/>
      <c r="C27" s="84" t="s">
        <v>6</v>
      </c>
      <c r="D27" s="98">
        <v>3900</v>
      </c>
      <c r="E27" s="106">
        <v>30</v>
      </c>
      <c r="F27" s="98">
        <v>30</v>
      </c>
      <c r="G27" s="98">
        <v>0</v>
      </c>
      <c r="H27" s="98">
        <v>0</v>
      </c>
      <c r="I27" s="98">
        <v>10</v>
      </c>
      <c r="J27" s="106">
        <v>120</v>
      </c>
      <c r="K27" s="98">
        <v>35</v>
      </c>
      <c r="L27" s="98">
        <v>65</v>
      </c>
      <c r="M27" s="98">
        <v>310</v>
      </c>
      <c r="N27" s="98">
        <v>100</v>
      </c>
      <c r="O27" s="106">
        <v>1000</v>
      </c>
      <c r="P27" s="98">
        <v>500</v>
      </c>
      <c r="Q27" s="100">
        <f t="shared" si="0"/>
        <v>16380</v>
      </c>
      <c r="R27" s="100">
        <f t="shared" si="1"/>
        <v>17980</v>
      </c>
    </row>
    <row r="28" spans="1:31" ht="15.75" customHeight="1">
      <c r="A28" s="101"/>
      <c r="B28" s="240" t="s">
        <v>136</v>
      </c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</row>
    <row r="29" spans="1:31" ht="15.75" customHeight="1">
      <c r="A29" s="101"/>
      <c r="B29" s="101" t="s">
        <v>135</v>
      </c>
      <c r="C29" s="101"/>
      <c r="D29" s="102"/>
      <c r="E29" s="105"/>
      <c r="F29" s="102"/>
      <c r="G29" s="102"/>
      <c r="H29" s="102"/>
      <c r="I29" s="102"/>
      <c r="J29" s="105"/>
      <c r="K29" s="102"/>
      <c r="L29" s="102"/>
      <c r="M29" s="102"/>
      <c r="N29" s="102"/>
      <c r="O29" s="105"/>
      <c r="P29" s="102"/>
      <c r="Q29" s="104"/>
      <c r="R29" s="104"/>
      <c r="T29" s="102"/>
      <c r="U29" s="102"/>
      <c r="V29" s="102"/>
      <c r="W29" s="105"/>
      <c r="X29" s="102"/>
      <c r="Y29" s="102"/>
      <c r="Z29" s="102"/>
      <c r="AA29" s="102"/>
      <c r="AB29" s="105"/>
      <c r="AC29" s="102"/>
      <c r="AD29" s="104"/>
      <c r="AE29" s="104"/>
    </row>
    <row r="30" spans="1:18" ht="15.75">
      <c r="A30" s="101"/>
      <c r="B30" s="101" t="s">
        <v>134</v>
      </c>
      <c r="C30" s="101"/>
      <c r="D30" s="102"/>
      <c r="E30" s="105"/>
      <c r="F30" s="102"/>
      <c r="G30" s="102"/>
      <c r="H30" s="102"/>
      <c r="I30" s="102"/>
      <c r="J30" s="105"/>
      <c r="K30" s="102"/>
      <c r="L30" s="102"/>
      <c r="M30" s="102"/>
      <c r="N30" s="102"/>
      <c r="O30" s="105"/>
      <c r="P30" s="102"/>
      <c r="Q30" s="104"/>
      <c r="R30" s="104"/>
    </row>
    <row r="31" spans="1:19" ht="31.5" customHeight="1">
      <c r="A31" s="101"/>
      <c r="B31" s="264" t="s">
        <v>133</v>
      </c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  <c r="N31" s="264"/>
      <c r="O31" s="264"/>
      <c r="P31" s="264"/>
      <c r="Q31" s="264"/>
      <c r="R31" s="264"/>
      <c r="S31" s="13"/>
    </row>
    <row r="32" spans="2:16" ht="1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</row>
    <row r="33" ht="15" customHeight="1"/>
    <row r="34" ht="15" customHeight="1"/>
  </sheetData>
  <sheetProtection/>
  <mergeCells count="6">
    <mergeCell ref="B31:R31"/>
    <mergeCell ref="A3:R3"/>
    <mergeCell ref="A2:R2"/>
    <mergeCell ref="B28:R28"/>
    <mergeCell ref="N4:P4"/>
    <mergeCell ref="I4:M4"/>
  </mergeCells>
  <printOptions/>
  <pageMargins left="0.25" right="0.25" top="0.25" bottom="0" header="0.5" footer="0.5"/>
  <pageSetup horizontalDpi="600" verticalDpi="600"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">
      <selection activeCell="A2" sqref="A2:R2"/>
    </sheetView>
  </sheetViews>
  <sheetFormatPr defaultColWidth="9.140625" defaultRowHeight="12.75"/>
  <cols>
    <col min="1" max="1" width="6.00390625" style="0" customWidth="1"/>
    <col min="2" max="2" width="19.7109375" style="0" customWidth="1"/>
    <col min="3" max="3" width="11.57421875" style="0" bestFit="1" customWidth="1"/>
    <col min="4" max="4" width="7.7109375" style="0" customWidth="1"/>
    <col min="5" max="5" width="5.421875" style="0" customWidth="1"/>
    <col min="6" max="6" width="5.7109375" style="0" bestFit="1" customWidth="1"/>
    <col min="7" max="7" width="6.421875" style="0" customWidth="1"/>
    <col min="8" max="8" width="7.57421875" style="0" customWidth="1"/>
    <col min="9" max="9" width="6.140625" style="0" bestFit="1" customWidth="1"/>
    <col min="10" max="10" width="6.00390625" style="0" customWidth="1"/>
    <col min="11" max="11" width="6.28125" style="0" customWidth="1"/>
    <col min="12" max="12" width="6.140625" style="0" bestFit="1" customWidth="1"/>
    <col min="13" max="13" width="5.421875" style="0" customWidth="1"/>
    <col min="14" max="14" width="5.57421875" style="0" customWidth="1"/>
    <col min="15" max="15" width="7.57421875" style="0" customWidth="1"/>
    <col min="16" max="16" width="6.7109375" style="0" customWidth="1"/>
    <col min="17" max="17" width="9.28125" style="0" customWidth="1"/>
    <col min="18" max="18" width="10.140625" style="0" customWidth="1"/>
    <col min="19" max="19" width="6.8515625" style="0" customWidth="1"/>
  </cols>
  <sheetData>
    <row r="1" spans="1:18" ht="18.75" customHeight="1">
      <c r="A1" s="268" t="s">
        <v>91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  <c r="O1" s="268"/>
      <c r="P1" s="268"/>
      <c r="Q1" s="268"/>
      <c r="R1" s="268"/>
    </row>
    <row r="2" spans="1:18" ht="14.25">
      <c r="A2" s="269" t="s">
        <v>141</v>
      </c>
      <c r="B2" s="269"/>
      <c r="C2" s="269"/>
      <c r="D2" s="269"/>
      <c r="E2" s="269"/>
      <c r="F2" s="269"/>
      <c r="G2" s="269"/>
      <c r="H2" s="269"/>
      <c r="I2" s="270"/>
      <c r="J2" s="270"/>
      <c r="K2" s="270"/>
      <c r="L2" s="270"/>
      <c r="M2" s="270"/>
      <c r="N2" s="270"/>
      <c r="O2" s="270"/>
      <c r="P2" s="269"/>
      <c r="Q2" s="269"/>
      <c r="R2" s="269"/>
    </row>
    <row r="3" spans="1:18" ht="15.75">
      <c r="A3" s="110"/>
      <c r="B3" s="111"/>
      <c r="C3" s="110"/>
      <c r="D3" s="112" t="s">
        <v>140</v>
      </c>
      <c r="E3" s="143" t="s">
        <v>102</v>
      </c>
      <c r="F3" s="113" t="s">
        <v>155</v>
      </c>
      <c r="G3" s="112" t="s">
        <v>103</v>
      </c>
      <c r="H3" s="114" t="s">
        <v>104</v>
      </c>
      <c r="I3" s="271" t="s">
        <v>142</v>
      </c>
      <c r="J3" s="272"/>
      <c r="K3" s="272"/>
      <c r="L3" s="272"/>
      <c r="M3" s="272"/>
      <c r="N3" s="273" t="s">
        <v>106</v>
      </c>
      <c r="O3" s="274"/>
      <c r="P3" s="275"/>
      <c r="Q3" s="112" t="s">
        <v>107</v>
      </c>
      <c r="R3" s="112" t="s">
        <v>90</v>
      </c>
    </row>
    <row r="4" spans="1:18" ht="15.75">
      <c r="A4" s="115">
        <v>1</v>
      </c>
      <c r="B4" s="115" t="s">
        <v>33</v>
      </c>
      <c r="C4" s="115" t="s">
        <v>19</v>
      </c>
      <c r="D4" s="115" t="s">
        <v>26</v>
      </c>
      <c r="E4" s="115" t="s">
        <v>26</v>
      </c>
      <c r="F4" s="113" t="s">
        <v>56</v>
      </c>
      <c r="G4" s="115" t="s">
        <v>56</v>
      </c>
      <c r="H4" s="116" t="s">
        <v>108</v>
      </c>
      <c r="I4" s="112" t="s">
        <v>143</v>
      </c>
      <c r="J4" s="112" t="s">
        <v>109</v>
      </c>
      <c r="K4" s="112" t="s">
        <v>110</v>
      </c>
      <c r="L4" s="112" t="s">
        <v>111</v>
      </c>
      <c r="M4" s="112" t="s">
        <v>112</v>
      </c>
      <c r="N4" s="112" t="s">
        <v>113</v>
      </c>
      <c r="O4" s="112" t="s">
        <v>114</v>
      </c>
      <c r="P4" s="117" t="s">
        <v>115</v>
      </c>
      <c r="Q4" s="115" t="s">
        <v>116</v>
      </c>
      <c r="R4" s="115" t="s">
        <v>116</v>
      </c>
    </row>
    <row r="5" spans="1:18" ht="15.75">
      <c r="A5" s="118"/>
      <c r="B5" s="119"/>
      <c r="C5" s="119"/>
      <c r="D5" s="120" t="s">
        <v>117</v>
      </c>
      <c r="E5" s="120" t="s">
        <v>117</v>
      </c>
      <c r="F5" s="121" t="s">
        <v>117</v>
      </c>
      <c r="G5" s="120" t="s">
        <v>117</v>
      </c>
      <c r="H5" s="122" t="s">
        <v>117</v>
      </c>
      <c r="I5" s="120" t="s">
        <v>26</v>
      </c>
      <c r="J5" s="115" t="s">
        <v>108</v>
      </c>
      <c r="K5" s="115" t="s">
        <v>108</v>
      </c>
      <c r="L5" s="115" t="s">
        <v>108</v>
      </c>
      <c r="M5" s="115" t="s">
        <v>108</v>
      </c>
      <c r="N5" s="120" t="s">
        <v>108</v>
      </c>
      <c r="O5" s="115" t="s">
        <v>118</v>
      </c>
      <c r="P5" s="123" t="s">
        <v>108</v>
      </c>
      <c r="Q5" s="115" t="s">
        <v>144</v>
      </c>
      <c r="R5" s="115" t="s">
        <v>145</v>
      </c>
    </row>
    <row r="6" spans="1:18" ht="16.5" thickBot="1">
      <c r="A6" s="124"/>
      <c r="B6" s="125"/>
      <c r="C6" s="125"/>
      <c r="D6" s="126">
        <v>1</v>
      </c>
      <c r="E6" s="126">
        <v>2</v>
      </c>
      <c r="F6" s="127">
        <v>3</v>
      </c>
      <c r="G6" s="126">
        <v>4</v>
      </c>
      <c r="H6" s="126">
        <v>5</v>
      </c>
      <c r="I6" s="126">
        <v>6</v>
      </c>
      <c r="J6" s="126">
        <v>7</v>
      </c>
      <c r="K6" s="126">
        <v>8</v>
      </c>
      <c r="L6" s="126">
        <v>9</v>
      </c>
      <c r="M6" s="126">
        <v>10</v>
      </c>
      <c r="N6" s="127">
        <v>12</v>
      </c>
      <c r="O6" s="126">
        <v>13</v>
      </c>
      <c r="P6" s="126">
        <v>14</v>
      </c>
      <c r="Q6" s="126">
        <v>15</v>
      </c>
      <c r="R6" s="126">
        <v>15</v>
      </c>
    </row>
    <row r="7" spans="1:18" ht="15" customHeight="1">
      <c r="A7" s="128" t="s">
        <v>2</v>
      </c>
      <c r="B7" s="129" t="s">
        <v>3</v>
      </c>
      <c r="C7" s="119" t="s">
        <v>121</v>
      </c>
      <c r="D7" s="130">
        <v>1640</v>
      </c>
      <c r="E7" s="108">
        <v>30</v>
      </c>
      <c r="F7" s="130">
        <v>30</v>
      </c>
      <c r="G7" s="130">
        <v>105</v>
      </c>
      <c r="H7" s="130">
        <v>0</v>
      </c>
      <c r="I7" s="131">
        <v>0</v>
      </c>
      <c r="J7" s="108">
        <v>120</v>
      </c>
      <c r="K7" s="130">
        <v>35</v>
      </c>
      <c r="L7" s="130">
        <v>65</v>
      </c>
      <c r="M7" s="130">
        <v>300</v>
      </c>
      <c r="N7" s="130">
        <v>100</v>
      </c>
      <c r="O7" s="108">
        <v>200</v>
      </c>
      <c r="P7" s="130">
        <v>145</v>
      </c>
      <c r="Q7" s="132">
        <f aca="true" t="shared" si="0" ref="Q7:Q26">+D7*4+E7*4+F7*4+G7*4+H7*4+I7+J7+K7+L7+M7</f>
        <v>7740</v>
      </c>
      <c r="R7" s="132">
        <f aca="true" t="shared" si="1" ref="R7:R26">+Q7+N7+O7+P7</f>
        <v>8185</v>
      </c>
    </row>
    <row r="8" spans="1:18" ht="15" customHeight="1">
      <c r="A8" s="128"/>
      <c r="B8" s="129" t="s">
        <v>4</v>
      </c>
      <c r="C8" s="133" t="s">
        <v>122</v>
      </c>
      <c r="D8" s="134">
        <v>1795</v>
      </c>
      <c r="E8" s="107">
        <v>30</v>
      </c>
      <c r="F8" s="134">
        <v>30</v>
      </c>
      <c r="G8" s="134">
        <v>105</v>
      </c>
      <c r="H8" s="134">
        <v>0</v>
      </c>
      <c r="I8" s="134">
        <v>0</v>
      </c>
      <c r="J8" s="107">
        <v>120</v>
      </c>
      <c r="K8" s="134">
        <v>35</v>
      </c>
      <c r="L8" s="134">
        <v>65</v>
      </c>
      <c r="M8" s="134">
        <v>300</v>
      </c>
      <c r="N8" s="134">
        <v>100</v>
      </c>
      <c r="O8" s="107">
        <v>200</v>
      </c>
      <c r="P8" s="134">
        <v>145</v>
      </c>
      <c r="Q8" s="132">
        <f t="shared" si="0"/>
        <v>8360</v>
      </c>
      <c r="R8" s="132">
        <f t="shared" si="1"/>
        <v>8805</v>
      </c>
    </row>
    <row r="9" spans="1:18" ht="15" customHeight="1">
      <c r="A9" s="128"/>
      <c r="B9" s="129" t="s">
        <v>5</v>
      </c>
      <c r="C9" s="133" t="s">
        <v>22</v>
      </c>
      <c r="D9" s="134">
        <v>1965</v>
      </c>
      <c r="E9" s="107">
        <v>30</v>
      </c>
      <c r="F9" s="134">
        <v>30</v>
      </c>
      <c r="G9" s="134">
        <v>105</v>
      </c>
      <c r="H9" s="134">
        <v>0</v>
      </c>
      <c r="I9" s="134">
        <v>0</v>
      </c>
      <c r="J9" s="107">
        <v>120</v>
      </c>
      <c r="K9" s="134">
        <v>35</v>
      </c>
      <c r="L9" s="134">
        <v>65</v>
      </c>
      <c r="M9" s="134">
        <v>300</v>
      </c>
      <c r="N9" s="134">
        <v>100</v>
      </c>
      <c r="O9" s="107">
        <v>200</v>
      </c>
      <c r="P9" s="134">
        <v>145</v>
      </c>
      <c r="Q9" s="132">
        <f t="shared" si="0"/>
        <v>9040</v>
      </c>
      <c r="R9" s="132">
        <f t="shared" si="1"/>
        <v>9485</v>
      </c>
    </row>
    <row r="10" spans="1:18" ht="15" customHeight="1">
      <c r="A10" s="128"/>
      <c r="B10" s="129"/>
      <c r="C10" s="133" t="s">
        <v>23</v>
      </c>
      <c r="D10" s="134">
        <v>2120</v>
      </c>
      <c r="E10" s="107">
        <v>30</v>
      </c>
      <c r="F10" s="134">
        <v>30</v>
      </c>
      <c r="G10" s="134">
        <v>105</v>
      </c>
      <c r="H10" s="134">
        <v>75</v>
      </c>
      <c r="I10" s="134">
        <v>0</v>
      </c>
      <c r="J10" s="107">
        <v>120</v>
      </c>
      <c r="K10" s="134">
        <v>35</v>
      </c>
      <c r="L10" s="134">
        <v>65</v>
      </c>
      <c r="M10" s="134">
        <v>300</v>
      </c>
      <c r="N10" s="134">
        <v>100</v>
      </c>
      <c r="O10" s="107">
        <v>200</v>
      </c>
      <c r="P10" s="134">
        <v>145</v>
      </c>
      <c r="Q10" s="132">
        <f t="shared" si="0"/>
        <v>9960</v>
      </c>
      <c r="R10" s="132">
        <f t="shared" si="1"/>
        <v>10405</v>
      </c>
    </row>
    <row r="11" spans="1:18" ht="15" customHeight="1" thickBot="1">
      <c r="A11" s="135"/>
      <c r="B11" s="136"/>
      <c r="C11" s="125" t="s">
        <v>6</v>
      </c>
      <c r="D11" s="137">
        <v>2120</v>
      </c>
      <c r="E11" s="106">
        <v>30</v>
      </c>
      <c r="F11" s="137">
        <v>30</v>
      </c>
      <c r="G11" s="137">
        <v>0</v>
      </c>
      <c r="H11" s="137">
        <v>0</v>
      </c>
      <c r="I11" s="137">
        <v>0</v>
      </c>
      <c r="J11" s="106">
        <v>120</v>
      </c>
      <c r="K11" s="137">
        <v>35</v>
      </c>
      <c r="L11" s="137">
        <v>65</v>
      </c>
      <c r="M11" s="137">
        <v>300</v>
      </c>
      <c r="N11" s="137">
        <v>100</v>
      </c>
      <c r="O11" s="106">
        <v>200</v>
      </c>
      <c r="P11" s="137">
        <v>145</v>
      </c>
      <c r="Q11" s="138">
        <f t="shared" si="0"/>
        <v>9240</v>
      </c>
      <c r="R11" s="138">
        <f t="shared" si="1"/>
        <v>9685</v>
      </c>
    </row>
    <row r="12" spans="1:18" ht="15" customHeight="1">
      <c r="A12" s="128" t="s">
        <v>7</v>
      </c>
      <c r="B12" s="129" t="s">
        <v>123</v>
      </c>
      <c r="C12" s="119" t="s">
        <v>124</v>
      </c>
      <c r="D12" s="130">
        <v>1425</v>
      </c>
      <c r="E12" s="108">
        <v>30</v>
      </c>
      <c r="F12" s="130">
        <v>30</v>
      </c>
      <c r="G12" s="130">
        <v>105</v>
      </c>
      <c r="H12" s="130">
        <v>0</v>
      </c>
      <c r="I12" s="130">
        <v>0</v>
      </c>
      <c r="J12" s="108">
        <v>120</v>
      </c>
      <c r="K12" s="130">
        <v>35</v>
      </c>
      <c r="L12" s="130">
        <v>65</v>
      </c>
      <c r="M12" s="130">
        <v>300</v>
      </c>
      <c r="N12" s="130">
        <v>100</v>
      </c>
      <c r="O12" s="108">
        <v>200</v>
      </c>
      <c r="P12" s="130">
        <v>145</v>
      </c>
      <c r="Q12" s="132">
        <f t="shared" si="0"/>
        <v>6880</v>
      </c>
      <c r="R12" s="132">
        <f t="shared" si="1"/>
        <v>7325</v>
      </c>
    </row>
    <row r="13" spans="1:18" ht="15" customHeight="1">
      <c r="A13" s="128"/>
      <c r="B13" s="129" t="s">
        <v>125</v>
      </c>
      <c r="C13" s="133" t="s">
        <v>122</v>
      </c>
      <c r="D13" s="134">
        <v>1560</v>
      </c>
      <c r="E13" s="107">
        <v>30</v>
      </c>
      <c r="F13" s="134">
        <v>30</v>
      </c>
      <c r="G13" s="134">
        <v>105</v>
      </c>
      <c r="H13" s="134">
        <v>0</v>
      </c>
      <c r="I13" s="134">
        <v>0</v>
      </c>
      <c r="J13" s="107">
        <v>120</v>
      </c>
      <c r="K13" s="134">
        <v>35</v>
      </c>
      <c r="L13" s="134">
        <v>65</v>
      </c>
      <c r="M13" s="134">
        <v>300</v>
      </c>
      <c r="N13" s="134">
        <v>100</v>
      </c>
      <c r="O13" s="107">
        <v>200</v>
      </c>
      <c r="P13" s="134">
        <v>145</v>
      </c>
      <c r="Q13" s="132">
        <f t="shared" si="0"/>
        <v>7420</v>
      </c>
      <c r="R13" s="132">
        <f t="shared" si="1"/>
        <v>7865</v>
      </c>
    </row>
    <row r="14" spans="1:18" ht="15" customHeight="1">
      <c r="A14" s="128"/>
      <c r="B14" s="129" t="s">
        <v>126</v>
      </c>
      <c r="C14" s="133" t="s">
        <v>22</v>
      </c>
      <c r="D14" s="134">
        <v>1695</v>
      </c>
      <c r="E14" s="107">
        <v>30</v>
      </c>
      <c r="F14" s="134">
        <v>30</v>
      </c>
      <c r="G14" s="134">
        <v>105</v>
      </c>
      <c r="H14" s="134">
        <v>0</v>
      </c>
      <c r="I14" s="134">
        <v>0</v>
      </c>
      <c r="J14" s="107">
        <v>120</v>
      </c>
      <c r="K14" s="134">
        <v>35</v>
      </c>
      <c r="L14" s="134">
        <v>65</v>
      </c>
      <c r="M14" s="134">
        <v>300</v>
      </c>
      <c r="N14" s="134">
        <v>100</v>
      </c>
      <c r="O14" s="107">
        <v>200</v>
      </c>
      <c r="P14" s="134">
        <v>145</v>
      </c>
      <c r="Q14" s="132">
        <f t="shared" si="0"/>
        <v>7960</v>
      </c>
      <c r="R14" s="132">
        <f t="shared" si="1"/>
        <v>8405</v>
      </c>
    </row>
    <row r="15" spans="1:18" ht="15" customHeight="1">
      <c r="A15" s="128"/>
      <c r="B15" s="129" t="s">
        <v>5</v>
      </c>
      <c r="C15" s="133" t="s">
        <v>23</v>
      </c>
      <c r="D15" s="134">
        <v>1850</v>
      </c>
      <c r="E15" s="107">
        <v>30</v>
      </c>
      <c r="F15" s="134">
        <v>30</v>
      </c>
      <c r="G15" s="134">
        <v>105</v>
      </c>
      <c r="H15" s="134">
        <v>75</v>
      </c>
      <c r="I15" s="134">
        <v>0</v>
      </c>
      <c r="J15" s="107">
        <v>120</v>
      </c>
      <c r="K15" s="134">
        <v>35</v>
      </c>
      <c r="L15" s="134">
        <v>65</v>
      </c>
      <c r="M15" s="134">
        <v>300</v>
      </c>
      <c r="N15" s="134">
        <v>100</v>
      </c>
      <c r="O15" s="107">
        <v>200</v>
      </c>
      <c r="P15" s="134">
        <v>145</v>
      </c>
      <c r="Q15" s="132">
        <f t="shared" si="0"/>
        <v>8880</v>
      </c>
      <c r="R15" s="132">
        <f t="shared" si="1"/>
        <v>9325</v>
      </c>
    </row>
    <row r="16" spans="1:18" ht="15" customHeight="1" thickBot="1">
      <c r="A16" s="135"/>
      <c r="B16" s="136"/>
      <c r="C16" s="125" t="s">
        <v>6</v>
      </c>
      <c r="D16" s="137">
        <v>1850</v>
      </c>
      <c r="E16" s="106">
        <v>30</v>
      </c>
      <c r="F16" s="137">
        <v>30</v>
      </c>
      <c r="G16" s="137">
        <v>0</v>
      </c>
      <c r="H16" s="137">
        <v>0</v>
      </c>
      <c r="I16" s="137">
        <v>0</v>
      </c>
      <c r="J16" s="106">
        <v>120</v>
      </c>
      <c r="K16" s="137">
        <v>35</v>
      </c>
      <c r="L16" s="137">
        <v>65</v>
      </c>
      <c r="M16" s="137">
        <v>300</v>
      </c>
      <c r="N16" s="137">
        <v>100</v>
      </c>
      <c r="O16" s="106">
        <v>200</v>
      </c>
      <c r="P16" s="137">
        <v>145</v>
      </c>
      <c r="Q16" s="138">
        <f t="shared" si="0"/>
        <v>8160</v>
      </c>
      <c r="R16" s="138">
        <f t="shared" si="1"/>
        <v>8605</v>
      </c>
    </row>
    <row r="17" spans="1:18" ht="15" customHeight="1">
      <c r="A17" s="128" t="s">
        <v>9</v>
      </c>
      <c r="B17" s="129" t="s">
        <v>146</v>
      </c>
      <c r="C17" s="119" t="s">
        <v>124</v>
      </c>
      <c r="D17" s="130">
        <v>1210</v>
      </c>
      <c r="E17" s="108">
        <v>30</v>
      </c>
      <c r="F17" s="130">
        <v>30</v>
      </c>
      <c r="G17" s="130">
        <v>105</v>
      </c>
      <c r="H17" s="130">
        <v>0</v>
      </c>
      <c r="I17" s="130">
        <v>10</v>
      </c>
      <c r="J17" s="108">
        <v>120</v>
      </c>
      <c r="K17" s="130">
        <v>35</v>
      </c>
      <c r="L17" s="130">
        <v>65</v>
      </c>
      <c r="M17" s="130">
        <v>300</v>
      </c>
      <c r="N17" s="130">
        <v>100</v>
      </c>
      <c r="O17" s="108">
        <v>200</v>
      </c>
      <c r="P17" s="130">
        <v>145</v>
      </c>
      <c r="Q17" s="132">
        <f t="shared" si="0"/>
        <v>6030</v>
      </c>
      <c r="R17" s="132">
        <f t="shared" si="1"/>
        <v>6475</v>
      </c>
    </row>
    <row r="18" spans="1:18" ht="15" customHeight="1">
      <c r="A18" s="128"/>
      <c r="B18" s="129" t="s">
        <v>147</v>
      </c>
      <c r="C18" s="133" t="s">
        <v>122</v>
      </c>
      <c r="D18" s="134">
        <v>1325</v>
      </c>
      <c r="E18" s="107">
        <v>30</v>
      </c>
      <c r="F18" s="134">
        <v>30</v>
      </c>
      <c r="G18" s="134">
        <v>105</v>
      </c>
      <c r="H18" s="134">
        <v>0</v>
      </c>
      <c r="I18" s="134">
        <v>10</v>
      </c>
      <c r="J18" s="107">
        <v>120</v>
      </c>
      <c r="K18" s="134">
        <v>35</v>
      </c>
      <c r="L18" s="134">
        <v>65</v>
      </c>
      <c r="M18" s="134">
        <v>300</v>
      </c>
      <c r="N18" s="134">
        <v>100</v>
      </c>
      <c r="O18" s="107">
        <v>200</v>
      </c>
      <c r="P18" s="134">
        <v>145</v>
      </c>
      <c r="Q18" s="132">
        <f t="shared" si="0"/>
        <v>6490</v>
      </c>
      <c r="R18" s="132">
        <f t="shared" si="1"/>
        <v>6935</v>
      </c>
    </row>
    <row r="19" spans="1:18" ht="15" customHeight="1">
      <c r="A19" s="128"/>
      <c r="B19" s="129" t="s">
        <v>148</v>
      </c>
      <c r="C19" s="133" t="s">
        <v>22</v>
      </c>
      <c r="D19" s="134">
        <v>1445</v>
      </c>
      <c r="E19" s="107">
        <v>30</v>
      </c>
      <c r="F19" s="134">
        <v>30</v>
      </c>
      <c r="G19" s="134">
        <v>105</v>
      </c>
      <c r="H19" s="134">
        <v>0</v>
      </c>
      <c r="I19" s="134">
        <v>10</v>
      </c>
      <c r="J19" s="107">
        <v>120</v>
      </c>
      <c r="K19" s="134">
        <v>35</v>
      </c>
      <c r="L19" s="134">
        <v>65</v>
      </c>
      <c r="M19" s="134">
        <v>300</v>
      </c>
      <c r="N19" s="134">
        <v>100</v>
      </c>
      <c r="O19" s="107">
        <v>200</v>
      </c>
      <c r="P19" s="134">
        <v>145</v>
      </c>
      <c r="Q19" s="132">
        <f t="shared" si="0"/>
        <v>6970</v>
      </c>
      <c r="R19" s="132">
        <f t="shared" si="1"/>
        <v>7415</v>
      </c>
    </row>
    <row r="20" spans="1:18" ht="15" customHeight="1">
      <c r="A20" s="128"/>
      <c r="B20" s="129" t="s">
        <v>126</v>
      </c>
      <c r="C20" s="133" t="s">
        <v>23</v>
      </c>
      <c r="D20" s="134">
        <v>1560</v>
      </c>
      <c r="E20" s="107">
        <v>30</v>
      </c>
      <c r="F20" s="134">
        <v>30</v>
      </c>
      <c r="G20" s="134">
        <v>105</v>
      </c>
      <c r="H20" s="134">
        <v>75</v>
      </c>
      <c r="I20" s="134">
        <v>10</v>
      </c>
      <c r="J20" s="107">
        <v>120</v>
      </c>
      <c r="K20" s="134">
        <v>35</v>
      </c>
      <c r="L20" s="134">
        <v>65</v>
      </c>
      <c r="M20" s="134">
        <v>300</v>
      </c>
      <c r="N20" s="134">
        <v>100</v>
      </c>
      <c r="O20" s="107">
        <v>200</v>
      </c>
      <c r="P20" s="134">
        <v>145</v>
      </c>
      <c r="Q20" s="132">
        <f t="shared" si="0"/>
        <v>7730</v>
      </c>
      <c r="R20" s="132">
        <f t="shared" si="1"/>
        <v>8175</v>
      </c>
    </row>
    <row r="21" spans="1:18" ht="15" customHeight="1" thickBot="1">
      <c r="A21" s="135"/>
      <c r="B21" s="136" t="s">
        <v>5</v>
      </c>
      <c r="C21" s="125" t="s">
        <v>6</v>
      </c>
      <c r="D21" s="137">
        <v>1560</v>
      </c>
      <c r="E21" s="106">
        <v>30</v>
      </c>
      <c r="F21" s="137">
        <v>30</v>
      </c>
      <c r="G21" s="137">
        <v>0</v>
      </c>
      <c r="H21" s="137">
        <v>0</v>
      </c>
      <c r="I21" s="137">
        <v>10</v>
      </c>
      <c r="J21" s="106">
        <v>120</v>
      </c>
      <c r="K21" s="137">
        <v>35</v>
      </c>
      <c r="L21" s="137">
        <v>65</v>
      </c>
      <c r="M21" s="137">
        <v>300</v>
      </c>
      <c r="N21" s="137">
        <v>100</v>
      </c>
      <c r="O21" s="106">
        <v>200</v>
      </c>
      <c r="P21" s="137">
        <v>145</v>
      </c>
      <c r="Q21" s="138">
        <f t="shared" si="0"/>
        <v>7010</v>
      </c>
      <c r="R21" s="138">
        <f t="shared" si="1"/>
        <v>7455</v>
      </c>
    </row>
    <row r="22" spans="1:18" ht="15" customHeight="1">
      <c r="A22" s="128" t="s">
        <v>11</v>
      </c>
      <c r="B22" s="129" t="s">
        <v>137</v>
      </c>
      <c r="C22" s="119" t="s">
        <v>121</v>
      </c>
      <c r="D22" s="130">
        <v>3300</v>
      </c>
      <c r="E22" s="108">
        <v>30</v>
      </c>
      <c r="F22" s="130">
        <v>30</v>
      </c>
      <c r="G22" s="130">
        <v>105</v>
      </c>
      <c r="H22" s="130">
        <v>0</v>
      </c>
      <c r="I22" s="130">
        <v>10</v>
      </c>
      <c r="J22" s="108">
        <v>120</v>
      </c>
      <c r="K22" s="130">
        <v>35</v>
      </c>
      <c r="L22" s="130">
        <v>65</v>
      </c>
      <c r="M22" s="130">
        <v>300</v>
      </c>
      <c r="N22" s="130">
        <v>100</v>
      </c>
      <c r="O22" s="108">
        <v>1000</v>
      </c>
      <c r="P22" s="130">
        <v>500</v>
      </c>
      <c r="Q22" s="132">
        <f t="shared" si="0"/>
        <v>14390</v>
      </c>
      <c r="R22" s="132">
        <f t="shared" si="1"/>
        <v>15990</v>
      </c>
    </row>
    <row r="23" spans="1:18" ht="15" customHeight="1">
      <c r="A23" s="128"/>
      <c r="B23" s="129"/>
      <c r="C23" s="133" t="s">
        <v>122</v>
      </c>
      <c r="D23" s="134">
        <v>3630</v>
      </c>
      <c r="E23" s="107">
        <v>30</v>
      </c>
      <c r="F23" s="134">
        <v>30</v>
      </c>
      <c r="G23" s="134">
        <v>105</v>
      </c>
      <c r="H23" s="134">
        <v>0</v>
      </c>
      <c r="I23" s="134">
        <v>10</v>
      </c>
      <c r="J23" s="107">
        <v>120</v>
      </c>
      <c r="K23" s="134">
        <v>35</v>
      </c>
      <c r="L23" s="134">
        <v>65</v>
      </c>
      <c r="M23" s="134">
        <v>300</v>
      </c>
      <c r="N23" s="134">
        <v>100</v>
      </c>
      <c r="O23" s="107">
        <v>1000</v>
      </c>
      <c r="P23" s="134">
        <v>500</v>
      </c>
      <c r="Q23" s="132">
        <f t="shared" si="0"/>
        <v>15710</v>
      </c>
      <c r="R23" s="132">
        <f t="shared" si="1"/>
        <v>17310</v>
      </c>
    </row>
    <row r="24" spans="1:18" ht="15" customHeight="1">
      <c r="A24" s="129"/>
      <c r="B24" s="129"/>
      <c r="C24" s="133" t="s">
        <v>22</v>
      </c>
      <c r="D24" s="134">
        <v>3960</v>
      </c>
      <c r="E24" s="107">
        <v>30</v>
      </c>
      <c r="F24" s="134">
        <v>30</v>
      </c>
      <c r="G24" s="134">
        <v>105</v>
      </c>
      <c r="H24" s="134">
        <v>0</v>
      </c>
      <c r="I24" s="134">
        <v>10</v>
      </c>
      <c r="J24" s="107">
        <v>120</v>
      </c>
      <c r="K24" s="134">
        <v>35</v>
      </c>
      <c r="L24" s="134">
        <v>65</v>
      </c>
      <c r="M24" s="134">
        <v>300</v>
      </c>
      <c r="N24" s="134">
        <v>100</v>
      </c>
      <c r="O24" s="107">
        <v>1000</v>
      </c>
      <c r="P24" s="134">
        <v>500</v>
      </c>
      <c r="Q24" s="132">
        <f t="shared" si="0"/>
        <v>17030</v>
      </c>
      <c r="R24" s="132">
        <f t="shared" si="1"/>
        <v>18630</v>
      </c>
    </row>
    <row r="25" spans="1:18" ht="15" customHeight="1">
      <c r="A25" s="129"/>
      <c r="B25" s="129"/>
      <c r="C25" s="133" t="s">
        <v>23</v>
      </c>
      <c r="D25" s="134">
        <v>4290</v>
      </c>
      <c r="E25" s="107">
        <v>30</v>
      </c>
      <c r="F25" s="134">
        <v>30</v>
      </c>
      <c r="G25" s="134">
        <v>105</v>
      </c>
      <c r="H25" s="134">
        <v>75</v>
      </c>
      <c r="I25" s="134">
        <v>10</v>
      </c>
      <c r="J25" s="107">
        <v>120</v>
      </c>
      <c r="K25" s="134">
        <v>35</v>
      </c>
      <c r="L25" s="134">
        <v>65</v>
      </c>
      <c r="M25" s="134">
        <v>300</v>
      </c>
      <c r="N25" s="134">
        <v>100</v>
      </c>
      <c r="O25" s="107">
        <v>1000</v>
      </c>
      <c r="P25" s="134">
        <v>500</v>
      </c>
      <c r="Q25" s="132">
        <f t="shared" si="0"/>
        <v>18650</v>
      </c>
      <c r="R25" s="132">
        <f t="shared" si="1"/>
        <v>20250</v>
      </c>
    </row>
    <row r="26" spans="1:18" ht="15" customHeight="1" thickBot="1">
      <c r="A26" s="136"/>
      <c r="B26" s="136"/>
      <c r="C26" s="125" t="s">
        <v>6</v>
      </c>
      <c r="D26" s="137">
        <v>4290</v>
      </c>
      <c r="E26" s="106">
        <v>30</v>
      </c>
      <c r="F26" s="137">
        <v>30</v>
      </c>
      <c r="G26" s="137">
        <v>0</v>
      </c>
      <c r="H26" s="137">
        <v>0</v>
      </c>
      <c r="I26" s="137">
        <v>10</v>
      </c>
      <c r="J26" s="106">
        <v>120</v>
      </c>
      <c r="K26" s="137">
        <v>35</v>
      </c>
      <c r="L26" s="137">
        <v>65</v>
      </c>
      <c r="M26" s="137">
        <v>300</v>
      </c>
      <c r="N26" s="137">
        <v>100</v>
      </c>
      <c r="O26" s="106">
        <v>1000</v>
      </c>
      <c r="P26" s="137">
        <v>500</v>
      </c>
      <c r="Q26" s="138">
        <f t="shared" si="0"/>
        <v>17930</v>
      </c>
      <c r="R26" s="138">
        <f t="shared" si="1"/>
        <v>19530</v>
      </c>
    </row>
    <row r="27" spans="1:18" ht="15">
      <c r="A27" s="139" t="s">
        <v>149</v>
      </c>
      <c r="B27" s="276" t="s">
        <v>150</v>
      </c>
      <c r="C27" s="276"/>
      <c r="D27" s="276"/>
      <c r="E27" s="276"/>
      <c r="F27" s="276"/>
      <c r="G27" s="276"/>
      <c r="H27" s="276"/>
      <c r="I27" s="276"/>
      <c r="J27" s="276"/>
      <c r="K27" s="276"/>
      <c r="L27" s="276"/>
      <c r="M27" s="276"/>
      <c r="N27" s="276"/>
      <c r="O27" s="276"/>
      <c r="P27" s="276"/>
      <c r="Q27" s="276"/>
      <c r="R27" s="276"/>
    </row>
    <row r="28" spans="1:18" ht="15">
      <c r="A28" s="139"/>
      <c r="B28" s="276" t="s">
        <v>151</v>
      </c>
      <c r="C28" s="276"/>
      <c r="D28" s="276"/>
      <c r="E28" s="276"/>
      <c r="F28" s="276"/>
      <c r="G28" s="276"/>
      <c r="H28" s="276"/>
      <c r="I28" s="276"/>
      <c r="J28" s="276"/>
      <c r="K28" s="276"/>
      <c r="L28" s="276"/>
      <c r="M28" s="276"/>
      <c r="N28" s="276"/>
      <c r="O28" s="276"/>
      <c r="P28" s="276"/>
      <c r="Q28" s="276"/>
      <c r="R28" s="276"/>
    </row>
    <row r="29" spans="1:18" ht="15">
      <c r="A29" s="139"/>
      <c r="B29" s="265" t="s">
        <v>134</v>
      </c>
      <c r="C29" s="265"/>
      <c r="D29" s="265"/>
      <c r="E29" s="265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</row>
    <row r="30" spans="1:18" ht="15">
      <c r="A30" s="139"/>
      <c r="B30" s="266" t="s">
        <v>152</v>
      </c>
      <c r="C30" s="266"/>
      <c r="D30" s="266"/>
      <c r="E30" s="266"/>
      <c r="F30" s="266"/>
      <c r="G30" s="266"/>
      <c r="H30" s="266"/>
      <c r="I30" s="266"/>
      <c r="J30" s="266"/>
      <c r="K30" s="266"/>
      <c r="L30" s="266"/>
      <c r="M30" s="266"/>
      <c r="N30" s="266"/>
      <c r="O30" s="266"/>
      <c r="P30" s="266"/>
      <c r="Q30" s="266"/>
      <c r="R30" s="266"/>
    </row>
    <row r="31" spans="1:18" ht="15">
      <c r="A31" s="139"/>
      <c r="B31" s="141" t="s">
        <v>161</v>
      </c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0"/>
      <c r="P31" s="140"/>
      <c r="Q31" s="140"/>
      <c r="R31" s="140"/>
    </row>
    <row r="32" spans="1:18" ht="15">
      <c r="A32" s="141"/>
      <c r="B32" s="267" t="s">
        <v>153</v>
      </c>
      <c r="C32" s="267"/>
      <c r="D32" s="267"/>
      <c r="E32" s="267"/>
      <c r="F32" s="267"/>
      <c r="G32" s="267"/>
      <c r="H32" s="267"/>
      <c r="I32" s="142"/>
      <c r="J32" s="142"/>
      <c r="K32" s="142"/>
      <c r="L32" s="142"/>
      <c r="M32" s="142"/>
      <c r="N32" s="142"/>
      <c r="O32" s="142"/>
      <c r="P32" s="142"/>
      <c r="Q32" s="141"/>
      <c r="R32" s="141"/>
    </row>
    <row r="33" spans="1:18" ht="15">
      <c r="A33" s="141"/>
      <c r="B33" s="141" t="s">
        <v>154</v>
      </c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</row>
  </sheetData>
  <sheetProtection/>
  <mergeCells count="9">
    <mergeCell ref="B29:R29"/>
    <mergeCell ref="B30:R30"/>
    <mergeCell ref="B32:H32"/>
    <mergeCell ref="A1:R1"/>
    <mergeCell ref="A2:R2"/>
    <mergeCell ref="I3:M3"/>
    <mergeCell ref="N3:P3"/>
    <mergeCell ref="B27:R27"/>
    <mergeCell ref="B28:R28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7">
      <selection activeCell="A18" sqref="A18:M21"/>
    </sheetView>
  </sheetViews>
  <sheetFormatPr defaultColWidth="9.140625" defaultRowHeight="12.75"/>
  <cols>
    <col min="1" max="1" width="5.8515625" style="175" customWidth="1"/>
    <col min="2" max="2" width="21.28125" style="175" customWidth="1"/>
    <col min="3" max="3" width="11.00390625" style="175" customWidth="1"/>
    <col min="4" max="11" width="7.7109375" style="175" customWidth="1"/>
    <col min="12" max="12" width="8.7109375" style="175" customWidth="1"/>
    <col min="13" max="13" width="9.28125" style="175" customWidth="1"/>
    <col min="14" max="15" width="9.28125" style="198" customWidth="1"/>
    <col min="16" max="16384" width="9.140625" style="175" customWidth="1"/>
  </cols>
  <sheetData>
    <row r="1" spans="1:15" ht="15.75">
      <c r="A1" s="277" t="s">
        <v>39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  <c r="N1" s="192"/>
      <c r="O1" s="192"/>
    </row>
    <row r="2" spans="1:15" ht="15.75">
      <c r="A2" s="291" t="s">
        <v>208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192"/>
      <c r="O2" s="192"/>
    </row>
    <row r="3" spans="1:15" ht="78" customHeight="1">
      <c r="A3" s="214">
        <v>1</v>
      </c>
      <c r="B3" s="215" t="s">
        <v>33</v>
      </c>
      <c r="C3" s="214" t="s">
        <v>19</v>
      </c>
      <c r="D3" s="204" t="s">
        <v>163</v>
      </c>
      <c r="E3" s="205" t="s">
        <v>173</v>
      </c>
      <c r="F3" s="208" t="s">
        <v>186</v>
      </c>
      <c r="G3" s="206" t="s">
        <v>166</v>
      </c>
      <c r="H3" s="208" t="s">
        <v>172</v>
      </c>
      <c r="I3" s="205" t="s">
        <v>159</v>
      </c>
      <c r="J3" s="208" t="s">
        <v>160</v>
      </c>
      <c r="K3" s="207" t="s">
        <v>174</v>
      </c>
      <c r="L3" s="189" t="s">
        <v>168</v>
      </c>
      <c r="M3" s="184" t="s">
        <v>177</v>
      </c>
      <c r="N3" s="195"/>
      <c r="O3" s="195"/>
    </row>
    <row r="4" spans="1:15" ht="15" customHeight="1">
      <c r="A4" s="214"/>
      <c r="B4" s="215"/>
      <c r="C4" s="214"/>
      <c r="D4" s="288" t="s">
        <v>55</v>
      </c>
      <c r="E4" s="288"/>
      <c r="F4" s="282" t="s">
        <v>207</v>
      </c>
      <c r="G4" s="283"/>
      <c r="H4" s="283"/>
      <c r="I4" s="284"/>
      <c r="J4" s="280" t="s">
        <v>209</v>
      </c>
      <c r="K4" s="281"/>
      <c r="L4" s="190" t="s">
        <v>210</v>
      </c>
      <c r="M4" s="199" t="s">
        <v>211</v>
      </c>
      <c r="N4" s="196"/>
      <c r="O4" s="196"/>
    </row>
    <row r="5" spans="1:15" ht="19.5" customHeight="1">
      <c r="A5" s="214"/>
      <c r="B5" s="215"/>
      <c r="C5" s="214"/>
      <c r="D5" s="210">
        <v>1</v>
      </c>
      <c r="E5" s="211">
        <v>2</v>
      </c>
      <c r="F5" s="209">
        <v>3</v>
      </c>
      <c r="G5" s="211">
        <v>4</v>
      </c>
      <c r="H5" s="209">
        <v>5</v>
      </c>
      <c r="I5" s="211">
        <v>6</v>
      </c>
      <c r="J5" s="209">
        <v>7</v>
      </c>
      <c r="K5" s="210">
        <v>8</v>
      </c>
      <c r="L5" s="190">
        <v>9</v>
      </c>
      <c r="M5" s="185">
        <v>10</v>
      </c>
      <c r="N5" s="192"/>
      <c r="O5" s="192"/>
    </row>
    <row r="6" spans="1:15" ht="19.5" customHeight="1">
      <c r="A6" s="292" t="s">
        <v>2</v>
      </c>
      <c r="B6" s="293" t="s">
        <v>169</v>
      </c>
      <c r="C6" s="202" t="s">
        <v>180</v>
      </c>
      <c r="D6" s="203">
        <v>5695</v>
      </c>
      <c r="E6" s="203">
        <v>0</v>
      </c>
      <c r="F6" s="203">
        <v>2180</v>
      </c>
      <c r="G6" s="203">
        <v>0</v>
      </c>
      <c r="H6" s="203">
        <v>200</v>
      </c>
      <c r="I6" s="203">
        <v>60</v>
      </c>
      <c r="J6" s="203">
        <v>1500</v>
      </c>
      <c r="K6" s="203">
        <v>1500</v>
      </c>
      <c r="L6" s="203">
        <f>+D6*4+E6*4+F6+G6+H6+I6</f>
        <v>25220</v>
      </c>
      <c r="M6" s="203">
        <f>+L6+J6+K6</f>
        <v>28220</v>
      </c>
      <c r="N6" s="197"/>
      <c r="O6" s="197"/>
    </row>
    <row r="7" spans="1:15" ht="19.5" customHeight="1">
      <c r="A7" s="292"/>
      <c r="B7" s="293"/>
      <c r="C7" s="202" t="s">
        <v>22</v>
      </c>
      <c r="D7" s="203">
        <v>6450</v>
      </c>
      <c r="E7" s="203">
        <v>0</v>
      </c>
      <c r="F7" s="203">
        <v>2400</v>
      </c>
      <c r="G7" s="203">
        <v>0</v>
      </c>
      <c r="H7" s="203">
        <v>200</v>
      </c>
      <c r="I7" s="203">
        <v>60</v>
      </c>
      <c r="J7" s="203">
        <v>1700</v>
      </c>
      <c r="K7" s="203">
        <v>1700</v>
      </c>
      <c r="L7" s="203">
        <f aca="true" t="shared" si="0" ref="L7:L15">+D7*4+E7*4+F7+G7+H7+I7</f>
        <v>28460</v>
      </c>
      <c r="M7" s="203">
        <f aca="true" t="shared" si="1" ref="M7:M15">+L7+J7+K7</f>
        <v>31860</v>
      </c>
      <c r="N7" s="197"/>
      <c r="O7" s="197"/>
    </row>
    <row r="8" spans="1:15" ht="19.5" customHeight="1">
      <c r="A8" s="292"/>
      <c r="B8" s="293"/>
      <c r="C8" s="202" t="s">
        <v>23</v>
      </c>
      <c r="D8" s="203">
        <v>7590</v>
      </c>
      <c r="E8" s="203">
        <v>0</v>
      </c>
      <c r="F8" s="203">
        <v>2740</v>
      </c>
      <c r="G8" s="203">
        <v>520</v>
      </c>
      <c r="H8" s="203">
        <v>200</v>
      </c>
      <c r="I8" s="203">
        <v>60</v>
      </c>
      <c r="J8" s="203">
        <v>2000</v>
      </c>
      <c r="K8" s="203">
        <v>2000</v>
      </c>
      <c r="L8" s="203">
        <f t="shared" si="0"/>
        <v>33880</v>
      </c>
      <c r="M8" s="203">
        <f t="shared" si="1"/>
        <v>37880</v>
      </c>
      <c r="N8" s="197"/>
      <c r="O8" s="197"/>
    </row>
    <row r="9" spans="1:15" ht="19.5" customHeight="1">
      <c r="A9" s="292"/>
      <c r="B9" s="293"/>
      <c r="C9" s="202" t="s">
        <v>181</v>
      </c>
      <c r="D9" s="203">
        <v>7590</v>
      </c>
      <c r="E9" s="203">
        <v>0</v>
      </c>
      <c r="F9" s="203">
        <v>2240</v>
      </c>
      <c r="G9" s="203">
        <v>0</v>
      </c>
      <c r="H9" s="203">
        <v>200</v>
      </c>
      <c r="I9" s="203">
        <v>60</v>
      </c>
      <c r="J9" s="203">
        <v>2000</v>
      </c>
      <c r="K9" s="203">
        <v>2000</v>
      </c>
      <c r="L9" s="203">
        <f t="shared" si="0"/>
        <v>32860</v>
      </c>
      <c r="M9" s="203">
        <f t="shared" si="1"/>
        <v>36860</v>
      </c>
      <c r="N9" s="197"/>
      <c r="O9" s="197"/>
    </row>
    <row r="10" spans="1:15" ht="19.5" customHeight="1">
      <c r="A10" s="278" t="s">
        <v>7</v>
      </c>
      <c r="B10" s="279" t="s">
        <v>182</v>
      </c>
      <c r="C10" s="187" t="s">
        <v>180</v>
      </c>
      <c r="D10" s="186">
        <v>5315</v>
      </c>
      <c r="E10" s="186">
        <v>0</v>
      </c>
      <c r="F10" s="186">
        <v>1845</v>
      </c>
      <c r="G10" s="186">
        <v>0</v>
      </c>
      <c r="H10" s="186">
        <v>200</v>
      </c>
      <c r="I10" s="186">
        <v>60</v>
      </c>
      <c r="J10" s="186">
        <v>1400</v>
      </c>
      <c r="K10" s="186">
        <v>1400</v>
      </c>
      <c r="L10" s="186">
        <f t="shared" si="0"/>
        <v>23365</v>
      </c>
      <c r="M10" s="186">
        <f t="shared" si="1"/>
        <v>26165</v>
      </c>
      <c r="N10" s="197"/>
      <c r="O10" s="197"/>
    </row>
    <row r="11" spans="1:15" ht="19.5" customHeight="1">
      <c r="A11" s="278"/>
      <c r="B11" s="279"/>
      <c r="C11" s="187" t="s">
        <v>22</v>
      </c>
      <c r="D11" s="186">
        <v>6075</v>
      </c>
      <c r="E11" s="186">
        <v>0</v>
      </c>
      <c r="F11" s="186">
        <v>1955</v>
      </c>
      <c r="G11" s="186">
        <v>0</v>
      </c>
      <c r="H11" s="186">
        <v>200</v>
      </c>
      <c r="I11" s="186">
        <v>60</v>
      </c>
      <c r="J11" s="186">
        <v>1600</v>
      </c>
      <c r="K11" s="186">
        <v>1600</v>
      </c>
      <c r="L11" s="186">
        <f t="shared" si="0"/>
        <v>26515</v>
      </c>
      <c r="M11" s="186">
        <f t="shared" si="1"/>
        <v>29715</v>
      </c>
      <c r="N11" s="197"/>
      <c r="O11" s="197"/>
    </row>
    <row r="12" spans="1:15" ht="19.5" customHeight="1">
      <c r="A12" s="278"/>
      <c r="B12" s="279"/>
      <c r="C12" s="187" t="s">
        <v>23</v>
      </c>
      <c r="D12" s="186">
        <v>6830</v>
      </c>
      <c r="E12" s="186">
        <v>0</v>
      </c>
      <c r="F12" s="186">
        <v>2070</v>
      </c>
      <c r="G12" s="186">
        <v>520</v>
      </c>
      <c r="H12" s="186">
        <v>200</v>
      </c>
      <c r="I12" s="186">
        <v>60</v>
      </c>
      <c r="J12" s="186">
        <v>1800</v>
      </c>
      <c r="K12" s="186">
        <v>1800</v>
      </c>
      <c r="L12" s="186">
        <f t="shared" si="0"/>
        <v>30170</v>
      </c>
      <c r="M12" s="186">
        <f t="shared" si="1"/>
        <v>33770</v>
      </c>
      <c r="N12" s="197"/>
      <c r="O12" s="197"/>
    </row>
    <row r="13" spans="1:15" ht="19.5" customHeight="1">
      <c r="A13" s="278"/>
      <c r="B13" s="279"/>
      <c r="C13" s="187" t="s">
        <v>6</v>
      </c>
      <c r="D13" s="186">
        <v>6830</v>
      </c>
      <c r="E13" s="186">
        <v>0</v>
      </c>
      <c r="F13" s="186">
        <v>1570</v>
      </c>
      <c r="G13" s="186">
        <v>0</v>
      </c>
      <c r="H13" s="186">
        <v>200</v>
      </c>
      <c r="I13" s="186">
        <v>60</v>
      </c>
      <c r="J13" s="186">
        <v>1800</v>
      </c>
      <c r="K13" s="186">
        <v>1800</v>
      </c>
      <c r="L13" s="186">
        <f t="shared" si="0"/>
        <v>29150</v>
      </c>
      <c r="M13" s="186">
        <f t="shared" si="1"/>
        <v>32750</v>
      </c>
      <c r="N13" s="197"/>
      <c r="O13" s="197"/>
    </row>
    <row r="14" spans="1:15" ht="19.5" customHeight="1">
      <c r="A14" s="289" t="s">
        <v>9</v>
      </c>
      <c r="B14" s="290" t="s">
        <v>170</v>
      </c>
      <c r="C14" s="200" t="s">
        <v>180</v>
      </c>
      <c r="D14" s="201">
        <v>4555</v>
      </c>
      <c r="E14" s="201">
        <v>0</v>
      </c>
      <c r="F14" s="201">
        <v>1845</v>
      </c>
      <c r="G14" s="201">
        <v>0</v>
      </c>
      <c r="H14" s="201">
        <v>200</v>
      </c>
      <c r="I14" s="201">
        <v>60</v>
      </c>
      <c r="J14" s="201">
        <v>1200</v>
      </c>
      <c r="K14" s="201">
        <v>1200</v>
      </c>
      <c r="L14" s="201">
        <f t="shared" si="0"/>
        <v>20325</v>
      </c>
      <c r="M14" s="201">
        <f t="shared" si="1"/>
        <v>22725</v>
      </c>
      <c r="N14" s="197"/>
      <c r="O14" s="197"/>
    </row>
    <row r="15" spans="1:15" ht="19.5" customHeight="1">
      <c r="A15" s="289"/>
      <c r="B15" s="290"/>
      <c r="C15" s="200" t="s">
        <v>22</v>
      </c>
      <c r="D15" s="201">
        <v>4935</v>
      </c>
      <c r="E15" s="201">
        <v>0</v>
      </c>
      <c r="F15" s="201">
        <v>1955</v>
      </c>
      <c r="G15" s="201">
        <v>0</v>
      </c>
      <c r="H15" s="201">
        <v>200</v>
      </c>
      <c r="I15" s="201">
        <v>60</v>
      </c>
      <c r="J15" s="201">
        <v>1300</v>
      </c>
      <c r="K15" s="201">
        <v>1300</v>
      </c>
      <c r="L15" s="201">
        <f t="shared" si="0"/>
        <v>21955</v>
      </c>
      <c r="M15" s="201">
        <f t="shared" si="1"/>
        <v>24555</v>
      </c>
      <c r="N15" s="197"/>
      <c r="O15" s="197"/>
    </row>
    <row r="16" spans="1:15" ht="19.5" customHeight="1">
      <c r="A16" s="289"/>
      <c r="B16" s="290"/>
      <c r="C16" s="200" t="s">
        <v>23</v>
      </c>
      <c r="D16" s="201">
        <v>5315</v>
      </c>
      <c r="E16" s="201">
        <v>0</v>
      </c>
      <c r="F16" s="201">
        <v>2070</v>
      </c>
      <c r="G16" s="201">
        <v>520</v>
      </c>
      <c r="H16" s="201">
        <v>200</v>
      </c>
      <c r="I16" s="201">
        <v>60</v>
      </c>
      <c r="J16" s="201">
        <v>1400</v>
      </c>
      <c r="K16" s="201">
        <v>1400</v>
      </c>
      <c r="L16" s="201">
        <f aca="true" t="shared" si="2" ref="L16:L21">+D16*4+E16*4+F16+G16+H16+I16</f>
        <v>24110</v>
      </c>
      <c r="M16" s="201">
        <f aca="true" t="shared" si="3" ref="M16:M21">+L16+J16+K16</f>
        <v>26910</v>
      </c>
      <c r="N16" s="197"/>
      <c r="O16" s="197"/>
    </row>
    <row r="17" spans="1:15" ht="17.25" customHeight="1">
      <c r="A17" s="289"/>
      <c r="B17" s="290"/>
      <c r="C17" s="200" t="s">
        <v>181</v>
      </c>
      <c r="D17" s="201">
        <v>5315</v>
      </c>
      <c r="E17" s="201">
        <v>0</v>
      </c>
      <c r="F17" s="201">
        <v>1570</v>
      </c>
      <c r="G17" s="201">
        <v>0</v>
      </c>
      <c r="H17" s="201">
        <v>200</v>
      </c>
      <c r="I17" s="201">
        <v>60</v>
      </c>
      <c r="J17" s="201">
        <v>1400</v>
      </c>
      <c r="K17" s="201">
        <v>1400</v>
      </c>
      <c r="L17" s="201">
        <f t="shared" si="2"/>
        <v>23090</v>
      </c>
      <c r="M17" s="201">
        <f t="shared" si="3"/>
        <v>25890</v>
      </c>
      <c r="N17" s="197"/>
      <c r="O17" s="197"/>
    </row>
    <row r="18" spans="1:15" s="198" customFormat="1" ht="19.5" customHeight="1">
      <c r="A18" s="294" t="s">
        <v>11</v>
      </c>
      <c r="B18" s="295" t="s">
        <v>137</v>
      </c>
      <c r="C18" s="296" t="s">
        <v>180</v>
      </c>
      <c r="D18" s="297">
        <v>6830</v>
      </c>
      <c r="E18" s="297">
        <v>810</v>
      </c>
      <c r="F18" s="297">
        <v>2180</v>
      </c>
      <c r="G18" s="297">
        <v>0</v>
      </c>
      <c r="H18" s="297">
        <v>200</v>
      </c>
      <c r="I18" s="297">
        <v>60</v>
      </c>
      <c r="J18" s="297">
        <v>1800</v>
      </c>
      <c r="K18" s="297">
        <v>1800</v>
      </c>
      <c r="L18" s="297">
        <f t="shared" si="2"/>
        <v>33000</v>
      </c>
      <c r="M18" s="297">
        <f t="shared" si="3"/>
        <v>36600</v>
      </c>
      <c r="N18" s="197"/>
      <c r="O18" s="197"/>
    </row>
    <row r="19" spans="1:15" s="198" customFormat="1" ht="19.5" customHeight="1">
      <c r="A19" s="294"/>
      <c r="B19" s="295"/>
      <c r="C19" s="296" t="s">
        <v>22</v>
      </c>
      <c r="D19" s="297">
        <v>7590</v>
      </c>
      <c r="E19" s="297">
        <v>900</v>
      </c>
      <c r="F19" s="297">
        <v>2400</v>
      </c>
      <c r="G19" s="297">
        <v>0</v>
      </c>
      <c r="H19" s="297">
        <v>200</v>
      </c>
      <c r="I19" s="297">
        <v>60</v>
      </c>
      <c r="J19" s="297">
        <v>2000</v>
      </c>
      <c r="K19" s="297">
        <v>2000</v>
      </c>
      <c r="L19" s="297">
        <f t="shared" si="2"/>
        <v>36620</v>
      </c>
      <c r="M19" s="297">
        <f t="shared" si="3"/>
        <v>40620</v>
      </c>
      <c r="N19" s="197"/>
      <c r="O19" s="197"/>
    </row>
    <row r="20" spans="1:15" s="198" customFormat="1" ht="19.5" customHeight="1">
      <c r="A20" s="294"/>
      <c r="B20" s="295"/>
      <c r="C20" s="296" t="s">
        <v>23</v>
      </c>
      <c r="D20" s="297">
        <v>8730</v>
      </c>
      <c r="E20" s="297">
        <v>1035</v>
      </c>
      <c r="F20" s="297">
        <v>2740</v>
      </c>
      <c r="G20" s="297">
        <v>520</v>
      </c>
      <c r="H20" s="297">
        <v>200</v>
      </c>
      <c r="I20" s="297">
        <v>60</v>
      </c>
      <c r="J20" s="297">
        <v>2300</v>
      </c>
      <c r="K20" s="297">
        <v>2300</v>
      </c>
      <c r="L20" s="297">
        <f t="shared" si="2"/>
        <v>42580</v>
      </c>
      <c r="M20" s="297">
        <f t="shared" si="3"/>
        <v>47180</v>
      </c>
      <c r="N20" s="197"/>
      <c r="O20" s="197"/>
    </row>
    <row r="21" spans="1:15" s="198" customFormat="1" ht="19.5" customHeight="1">
      <c r="A21" s="294"/>
      <c r="B21" s="295"/>
      <c r="C21" s="296" t="s">
        <v>181</v>
      </c>
      <c r="D21" s="297">
        <v>8730</v>
      </c>
      <c r="E21" s="297">
        <v>1035</v>
      </c>
      <c r="F21" s="297">
        <v>2240</v>
      </c>
      <c r="G21" s="297">
        <v>0</v>
      </c>
      <c r="H21" s="297">
        <v>200</v>
      </c>
      <c r="I21" s="297">
        <v>60</v>
      </c>
      <c r="J21" s="297">
        <v>2300</v>
      </c>
      <c r="K21" s="297">
        <v>2300</v>
      </c>
      <c r="L21" s="297">
        <f t="shared" si="2"/>
        <v>41560</v>
      </c>
      <c r="M21" s="297">
        <f t="shared" si="3"/>
        <v>46160</v>
      </c>
      <c r="N21" s="197"/>
      <c r="O21" s="197"/>
    </row>
    <row r="22" spans="1:15" ht="33" customHeight="1">
      <c r="A22" s="176" t="s">
        <v>206</v>
      </c>
      <c r="B22" s="285" t="s">
        <v>199</v>
      </c>
      <c r="C22" s="285"/>
      <c r="D22" s="285"/>
      <c r="E22" s="285"/>
      <c r="F22" s="285"/>
      <c r="G22" s="285"/>
      <c r="H22" s="285"/>
      <c r="I22" s="285"/>
      <c r="J22" s="285"/>
      <c r="K22" s="285"/>
      <c r="L22" s="285"/>
      <c r="M22" s="285"/>
      <c r="N22" s="194"/>
      <c r="O22" s="194"/>
    </row>
    <row r="23" spans="1:15" ht="30.75" customHeight="1">
      <c r="A23" s="177"/>
      <c r="B23" s="286" t="s">
        <v>202</v>
      </c>
      <c r="C23" s="286"/>
      <c r="D23" s="286"/>
      <c r="E23" s="286"/>
      <c r="F23" s="286"/>
      <c r="G23" s="286"/>
      <c r="H23" s="286"/>
      <c r="I23" s="286"/>
      <c r="J23" s="286"/>
      <c r="K23" s="286"/>
      <c r="L23" s="286"/>
      <c r="M23" s="286"/>
      <c r="N23" s="194"/>
      <c r="O23" s="194"/>
    </row>
    <row r="24" spans="1:15" ht="16.5" customHeight="1">
      <c r="A24" s="177"/>
      <c r="B24" s="219" t="s">
        <v>203</v>
      </c>
      <c r="C24" s="219"/>
      <c r="D24" s="219"/>
      <c r="E24" s="219"/>
      <c r="F24" s="219"/>
      <c r="G24" s="219"/>
      <c r="H24" s="219"/>
      <c r="I24" s="219"/>
      <c r="J24" s="219"/>
      <c r="K24" s="219"/>
      <c r="L24" s="219"/>
      <c r="M24" s="219"/>
      <c r="N24" s="191"/>
      <c r="O24" s="191"/>
    </row>
    <row r="25" spans="1:15" ht="17.25" customHeight="1">
      <c r="A25" s="178"/>
      <c r="B25" s="188" t="s">
        <v>204</v>
      </c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</row>
    <row r="26" spans="2:15" ht="16.5" customHeight="1">
      <c r="B26" s="287" t="s">
        <v>205</v>
      </c>
      <c r="C26" s="287"/>
      <c r="D26" s="287"/>
      <c r="E26" s="287"/>
      <c r="F26" s="287"/>
      <c r="G26" s="287"/>
      <c r="H26" s="287"/>
      <c r="I26" s="287"/>
      <c r="J26" s="287"/>
      <c r="K26" s="287"/>
      <c r="L26" s="287"/>
      <c r="M26" s="287"/>
      <c r="N26" s="193"/>
      <c r="O26" s="193"/>
    </row>
  </sheetData>
  <sheetProtection/>
  <mergeCells count="20">
    <mergeCell ref="A2:M2"/>
    <mergeCell ref="A6:A9"/>
    <mergeCell ref="B6:B9"/>
    <mergeCell ref="A14:A17"/>
    <mergeCell ref="B14:B17"/>
    <mergeCell ref="A18:A21"/>
    <mergeCell ref="C3:C5"/>
    <mergeCell ref="B22:M22"/>
    <mergeCell ref="B23:M23"/>
    <mergeCell ref="B24:M24"/>
    <mergeCell ref="B26:M26"/>
    <mergeCell ref="D4:E4"/>
    <mergeCell ref="B18:B21"/>
    <mergeCell ref="A1:M1"/>
    <mergeCell ref="A10:A13"/>
    <mergeCell ref="B10:B13"/>
    <mergeCell ref="J4:K4"/>
    <mergeCell ref="F4:I4"/>
    <mergeCell ref="A3:A5"/>
    <mergeCell ref="B3:B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6"/>
  <sheetViews>
    <sheetView zoomScalePageLayoutView="0" workbookViewId="0" topLeftCell="A5">
      <selection activeCell="A1" sqref="A1:T27"/>
    </sheetView>
  </sheetViews>
  <sheetFormatPr defaultColWidth="9.140625" defaultRowHeight="12.75"/>
  <cols>
    <col min="1" max="1" width="5.57421875" style="0" customWidth="1"/>
    <col min="2" max="2" width="15.7109375" style="0" customWidth="1"/>
    <col min="3" max="3" width="10.7109375" style="0" customWidth="1"/>
    <col min="4" max="4" width="6.7109375" style="0" customWidth="1"/>
    <col min="5" max="5" width="6.8515625" style="0" bestFit="1" customWidth="1"/>
    <col min="6" max="7" width="4.7109375" style="0" customWidth="1"/>
    <col min="8" max="8" width="6.8515625" style="0" bestFit="1" customWidth="1"/>
    <col min="9" max="9" width="4.421875" style="0" bestFit="1" customWidth="1"/>
    <col min="10" max="10" width="3.8515625" style="0" bestFit="1" customWidth="1"/>
    <col min="11" max="13" width="6.8515625" style="0" bestFit="1" customWidth="1"/>
    <col min="14" max="14" width="4.421875" style="0" bestFit="1" customWidth="1"/>
    <col min="15" max="15" width="3.8515625" style="0" bestFit="1" customWidth="1"/>
    <col min="16" max="16" width="6.7109375" style="0" customWidth="1"/>
    <col min="17" max="18" width="5.7109375" style="0" customWidth="1"/>
    <col min="19" max="19" width="8.57421875" style="0" customWidth="1"/>
    <col min="20" max="20" width="8.7109375" style="0" customWidth="1"/>
    <col min="23" max="23" width="15.57421875" style="0" customWidth="1"/>
    <col min="24" max="27" width="10.7109375" style="0" customWidth="1"/>
  </cols>
  <sheetData>
    <row r="1" spans="1:27" ht="15.75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221" t="s">
        <v>183</v>
      </c>
      <c r="S1" s="221"/>
      <c r="T1" s="221"/>
      <c r="U1" s="157"/>
      <c r="V1" s="157"/>
      <c r="W1" s="157"/>
      <c r="X1" s="157"/>
      <c r="Y1" s="157"/>
      <c r="Z1" s="157"/>
      <c r="AA1" s="157"/>
    </row>
    <row r="2" spans="1:27" ht="15.75">
      <c r="A2" s="222" t="s">
        <v>39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157"/>
      <c r="V2" s="223" t="s">
        <v>39</v>
      </c>
      <c r="W2" s="223"/>
      <c r="X2" s="223"/>
      <c r="Y2" s="223"/>
      <c r="Z2" s="223"/>
      <c r="AA2" s="223"/>
    </row>
    <row r="3" spans="1:27" ht="15.75">
      <c r="A3" s="224" t="s">
        <v>184</v>
      </c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157"/>
      <c r="V3" s="223" t="s">
        <v>185</v>
      </c>
      <c r="W3" s="223"/>
      <c r="X3" s="223"/>
      <c r="Y3" s="223"/>
      <c r="Z3" s="223"/>
      <c r="AA3" s="223"/>
    </row>
    <row r="4" spans="1:27" ht="80.25" customHeight="1">
      <c r="A4" s="225">
        <v>1</v>
      </c>
      <c r="B4" s="226" t="s">
        <v>33</v>
      </c>
      <c r="C4" s="225" t="s">
        <v>19</v>
      </c>
      <c r="D4" s="147" t="s">
        <v>163</v>
      </c>
      <c r="E4" s="148" t="s">
        <v>173</v>
      </c>
      <c r="F4" s="147" t="s">
        <v>164</v>
      </c>
      <c r="G4" s="148" t="s">
        <v>165</v>
      </c>
      <c r="H4" s="148" t="s">
        <v>186</v>
      </c>
      <c r="I4" s="147" t="s">
        <v>166</v>
      </c>
      <c r="J4" s="147" t="s">
        <v>167</v>
      </c>
      <c r="K4" s="148" t="s">
        <v>172</v>
      </c>
      <c r="L4" s="148" t="s">
        <v>187</v>
      </c>
      <c r="M4" s="148" t="s">
        <v>176</v>
      </c>
      <c r="N4" s="147" t="s">
        <v>158</v>
      </c>
      <c r="O4" s="148" t="s">
        <v>159</v>
      </c>
      <c r="P4" s="148" t="s">
        <v>175</v>
      </c>
      <c r="Q4" s="148" t="s">
        <v>160</v>
      </c>
      <c r="R4" s="148" t="s">
        <v>174</v>
      </c>
      <c r="S4" s="162" t="s">
        <v>168</v>
      </c>
      <c r="T4" s="163" t="s">
        <v>177</v>
      </c>
      <c r="U4" s="157"/>
      <c r="V4" s="146">
        <v>1</v>
      </c>
      <c r="W4" s="145" t="s">
        <v>33</v>
      </c>
      <c r="X4" s="146" t="s">
        <v>19</v>
      </c>
      <c r="Y4" s="164" t="s">
        <v>188</v>
      </c>
      <c r="Z4" s="164" t="s">
        <v>189</v>
      </c>
      <c r="AA4" s="146" t="s">
        <v>190</v>
      </c>
    </row>
    <row r="5" spans="1:27" ht="15.75">
      <c r="A5" s="225"/>
      <c r="B5" s="226"/>
      <c r="C5" s="225"/>
      <c r="D5" s="227" t="s">
        <v>55</v>
      </c>
      <c r="E5" s="227"/>
      <c r="F5" s="228" t="s">
        <v>178</v>
      </c>
      <c r="G5" s="228"/>
      <c r="H5" s="228"/>
      <c r="I5" s="228"/>
      <c r="J5" s="228"/>
      <c r="K5" s="228"/>
      <c r="L5" s="228"/>
      <c r="M5" s="228"/>
      <c r="N5" s="228"/>
      <c r="O5" s="228"/>
      <c r="P5" s="150" t="s">
        <v>157</v>
      </c>
      <c r="Q5" s="151"/>
      <c r="R5" s="152"/>
      <c r="S5" s="165" t="s">
        <v>179</v>
      </c>
      <c r="T5" s="166"/>
      <c r="U5" s="157"/>
      <c r="V5" s="167">
        <v>1</v>
      </c>
      <c r="W5" s="167">
        <v>2</v>
      </c>
      <c r="X5" s="167">
        <v>3</v>
      </c>
      <c r="Y5" s="167">
        <v>4</v>
      </c>
      <c r="Z5" s="167">
        <v>5</v>
      </c>
      <c r="AA5" s="167">
        <v>6</v>
      </c>
    </row>
    <row r="6" spans="1:27" ht="15.75">
      <c r="A6" s="225"/>
      <c r="B6" s="226"/>
      <c r="C6" s="225"/>
      <c r="D6" s="149">
        <v>1</v>
      </c>
      <c r="E6" s="149">
        <v>2</v>
      </c>
      <c r="F6" s="149">
        <v>3</v>
      </c>
      <c r="G6" s="149">
        <v>4</v>
      </c>
      <c r="H6" s="149">
        <v>5</v>
      </c>
      <c r="I6" s="149">
        <v>6</v>
      </c>
      <c r="J6" s="149">
        <v>7</v>
      </c>
      <c r="K6" s="149">
        <v>8</v>
      </c>
      <c r="L6" s="149">
        <v>9</v>
      </c>
      <c r="M6" s="149">
        <v>10</v>
      </c>
      <c r="N6" s="149">
        <v>11</v>
      </c>
      <c r="O6" s="149">
        <v>12</v>
      </c>
      <c r="P6" s="149">
        <v>13</v>
      </c>
      <c r="Q6" s="149">
        <v>14</v>
      </c>
      <c r="R6" s="149">
        <v>15</v>
      </c>
      <c r="S6" s="165">
        <v>16</v>
      </c>
      <c r="T6" s="168">
        <v>17</v>
      </c>
      <c r="U6" s="157"/>
      <c r="V6" s="146"/>
      <c r="W6" s="145"/>
      <c r="X6" s="146"/>
      <c r="Y6" s="232" t="s">
        <v>191</v>
      </c>
      <c r="Z6" s="233"/>
      <c r="AA6" s="145" t="s">
        <v>192</v>
      </c>
    </row>
    <row r="7" spans="1:27" ht="15.75">
      <c r="A7" s="234" t="s">
        <v>2</v>
      </c>
      <c r="B7" s="235" t="s">
        <v>169</v>
      </c>
      <c r="C7" s="153" t="s">
        <v>180</v>
      </c>
      <c r="D7" s="154">
        <v>4950</v>
      </c>
      <c r="E7" s="154">
        <v>0</v>
      </c>
      <c r="F7" s="154">
        <v>250</v>
      </c>
      <c r="G7" s="154">
        <v>250</v>
      </c>
      <c r="H7" s="154">
        <v>2180</v>
      </c>
      <c r="I7" s="154">
        <v>0</v>
      </c>
      <c r="J7" s="154">
        <v>0</v>
      </c>
      <c r="K7" s="154">
        <v>200</v>
      </c>
      <c r="L7" s="154">
        <v>100</v>
      </c>
      <c r="M7" s="154">
        <v>250</v>
      </c>
      <c r="N7" s="154">
        <v>200</v>
      </c>
      <c r="O7" s="154">
        <v>60</v>
      </c>
      <c r="P7" s="154">
        <v>100</v>
      </c>
      <c r="Q7" s="154">
        <v>1500</v>
      </c>
      <c r="R7" s="154">
        <v>1500</v>
      </c>
      <c r="S7" s="169">
        <f>+D7*4+E7*4+F7+G7+H7+I7+J7+K7+L7+M7+N7+O7</f>
        <v>23290</v>
      </c>
      <c r="T7" s="170">
        <f>+P7+Q7+R7+S7</f>
        <v>26390</v>
      </c>
      <c r="U7" s="157"/>
      <c r="V7" s="236" t="s">
        <v>2</v>
      </c>
      <c r="W7" s="229" t="s">
        <v>169</v>
      </c>
      <c r="X7" s="93" t="s">
        <v>180</v>
      </c>
      <c r="Y7" s="159">
        <f>SUM(D7:O7)</f>
        <v>8440</v>
      </c>
      <c r="Z7" s="160">
        <f>SUM(D7:R7)</f>
        <v>11540</v>
      </c>
      <c r="AA7" s="159">
        <f>SUM(D7:E7)</f>
        <v>4950</v>
      </c>
    </row>
    <row r="8" spans="1:27" ht="15.75">
      <c r="A8" s="234"/>
      <c r="B8" s="235"/>
      <c r="C8" s="153" t="s">
        <v>22</v>
      </c>
      <c r="D8" s="154">
        <v>5610</v>
      </c>
      <c r="E8" s="154">
        <v>0</v>
      </c>
      <c r="F8" s="154">
        <v>250</v>
      </c>
      <c r="G8" s="154">
        <v>250</v>
      </c>
      <c r="H8" s="154">
        <v>2400</v>
      </c>
      <c r="I8" s="154">
        <v>0</v>
      </c>
      <c r="J8" s="154">
        <v>0</v>
      </c>
      <c r="K8" s="154">
        <v>200</v>
      </c>
      <c r="L8" s="154">
        <v>100</v>
      </c>
      <c r="M8" s="154">
        <v>250</v>
      </c>
      <c r="N8" s="154">
        <v>200</v>
      </c>
      <c r="O8" s="154">
        <v>60</v>
      </c>
      <c r="P8" s="154">
        <v>100</v>
      </c>
      <c r="Q8" s="154">
        <v>1700</v>
      </c>
      <c r="R8" s="154">
        <v>1700</v>
      </c>
      <c r="S8" s="169">
        <f aca="true" t="shared" si="0" ref="S8:S22">+D8*4+E8*4+F8+G8+H8+I8+J8+K8+L8+M8+N8+O8</f>
        <v>26150</v>
      </c>
      <c r="T8" s="170">
        <f aca="true" t="shared" si="1" ref="T8:T22">+P8+Q8+R8+S8</f>
        <v>29650</v>
      </c>
      <c r="U8" s="157"/>
      <c r="V8" s="237"/>
      <c r="W8" s="230"/>
      <c r="X8" s="93" t="s">
        <v>22</v>
      </c>
      <c r="Y8" s="159">
        <f aca="true" t="shared" si="2" ref="Y8:Y22">SUM(D8:O8)</f>
        <v>9320</v>
      </c>
      <c r="Z8" s="160">
        <f aca="true" t="shared" si="3" ref="Z8:Z22">SUM(D8:R8)</f>
        <v>12820</v>
      </c>
      <c r="AA8" s="159">
        <f aca="true" t="shared" si="4" ref="AA8:AA22">SUM(D8:E8)</f>
        <v>5610</v>
      </c>
    </row>
    <row r="9" spans="1:27" ht="15.75">
      <c r="A9" s="234"/>
      <c r="B9" s="235"/>
      <c r="C9" s="153" t="s">
        <v>23</v>
      </c>
      <c r="D9" s="154">
        <v>6600</v>
      </c>
      <c r="E9" s="154">
        <v>0</v>
      </c>
      <c r="F9" s="154">
        <v>250</v>
      </c>
      <c r="G9" s="154">
        <v>250</v>
      </c>
      <c r="H9" s="154">
        <v>2740</v>
      </c>
      <c r="I9" s="154">
        <v>520</v>
      </c>
      <c r="J9" s="154">
        <v>0</v>
      </c>
      <c r="K9" s="154">
        <v>200</v>
      </c>
      <c r="L9" s="154">
        <v>100</v>
      </c>
      <c r="M9" s="154">
        <v>250</v>
      </c>
      <c r="N9" s="154">
        <v>200</v>
      </c>
      <c r="O9" s="154">
        <v>60</v>
      </c>
      <c r="P9" s="154">
        <v>100</v>
      </c>
      <c r="Q9" s="154">
        <v>2000</v>
      </c>
      <c r="R9" s="154">
        <v>2000</v>
      </c>
      <c r="S9" s="169">
        <f t="shared" si="0"/>
        <v>30970</v>
      </c>
      <c r="T9" s="170">
        <f t="shared" si="1"/>
        <v>35070</v>
      </c>
      <c r="U9" s="157"/>
      <c r="V9" s="237"/>
      <c r="W9" s="230"/>
      <c r="X9" s="93" t="s">
        <v>23</v>
      </c>
      <c r="Y9" s="159">
        <f t="shared" si="2"/>
        <v>11170</v>
      </c>
      <c r="Z9" s="160">
        <f t="shared" si="3"/>
        <v>15270</v>
      </c>
      <c r="AA9" s="159">
        <f t="shared" si="4"/>
        <v>6600</v>
      </c>
    </row>
    <row r="10" spans="1:27" ht="15.75">
      <c r="A10" s="234"/>
      <c r="B10" s="235"/>
      <c r="C10" s="153" t="s">
        <v>181</v>
      </c>
      <c r="D10" s="154">
        <v>6600</v>
      </c>
      <c r="E10" s="154">
        <v>0</v>
      </c>
      <c r="F10" s="154">
        <v>250</v>
      </c>
      <c r="G10" s="154">
        <v>250</v>
      </c>
      <c r="H10" s="154">
        <v>2240</v>
      </c>
      <c r="I10" s="154">
        <v>0</v>
      </c>
      <c r="J10" s="154">
        <v>0</v>
      </c>
      <c r="K10" s="154">
        <v>200</v>
      </c>
      <c r="L10" s="154">
        <v>100</v>
      </c>
      <c r="M10" s="154">
        <v>250</v>
      </c>
      <c r="N10" s="154">
        <v>200</v>
      </c>
      <c r="O10" s="154">
        <v>60</v>
      </c>
      <c r="P10" s="154">
        <v>100</v>
      </c>
      <c r="Q10" s="154">
        <v>2000</v>
      </c>
      <c r="R10" s="154">
        <v>2000</v>
      </c>
      <c r="S10" s="169">
        <f t="shared" si="0"/>
        <v>29950</v>
      </c>
      <c r="T10" s="170">
        <f t="shared" si="1"/>
        <v>34050</v>
      </c>
      <c r="U10" s="157"/>
      <c r="V10" s="238"/>
      <c r="W10" s="231"/>
      <c r="X10" s="93" t="s">
        <v>181</v>
      </c>
      <c r="Y10" s="159">
        <f t="shared" si="2"/>
        <v>10150</v>
      </c>
      <c r="Z10" s="160">
        <f t="shared" si="3"/>
        <v>14250</v>
      </c>
      <c r="AA10" s="159">
        <f t="shared" si="4"/>
        <v>6600</v>
      </c>
    </row>
    <row r="11" spans="1:27" ht="15.75">
      <c r="A11" s="234" t="s">
        <v>7</v>
      </c>
      <c r="B11" s="235" t="s">
        <v>182</v>
      </c>
      <c r="C11" s="153" t="s">
        <v>180</v>
      </c>
      <c r="D11" s="154">
        <v>4620</v>
      </c>
      <c r="E11" s="154">
        <v>0</v>
      </c>
      <c r="F11" s="154">
        <v>250</v>
      </c>
      <c r="G11" s="154">
        <v>250</v>
      </c>
      <c r="H11" s="154">
        <v>1845</v>
      </c>
      <c r="I11" s="154">
        <v>0</v>
      </c>
      <c r="J11" s="154">
        <v>0</v>
      </c>
      <c r="K11" s="154">
        <v>200</v>
      </c>
      <c r="L11" s="154">
        <v>100</v>
      </c>
      <c r="M11" s="154">
        <v>250</v>
      </c>
      <c r="N11" s="154">
        <v>200</v>
      </c>
      <c r="O11" s="154">
        <v>60</v>
      </c>
      <c r="P11" s="154">
        <v>100</v>
      </c>
      <c r="Q11" s="154">
        <v>1400</v>
      </c>
      <c r="R11" s="154">
        <v>1400</v>
      </c>
      <c r="S11" s="169">
        <f t="shared" si="0"/>
        <v>21635</v>
      </c>
      <c r="T11" s="170">
        <f t="shared" si="1"/>
        <v>24535</v>
      </c>
      <c r="U11" s="157"/>
      <c r="V11" s="236" t="s">
        <v>7</v>
      </c>
      <c r="W11" s="229" t="s">
        <v>182</v>
      </c>
      <c r="X11" s="93" t="s">
        <v>180</v>
      </c>
      <c r="Y11" s="159">
        <f t="shared" si="2"/>
        <v>7775</v>
      </c>
      <c r="Z11" s="160">
        <f t="shared" si="3"/>
        <v>10675</v>
      </c>
      <c r="AA11" s="159">
        <f t="shared" si="4"/>
        <v>4620</v>
      </c>
    </row>
    <row r="12" spans="1:27" ht="15.75">
      <c r="A12" s="234"/>
      <c r="B12" s="235"/>
      <c r="C12" s="153" t="s">
        <v>22</v>
      </c>
      <c r="D12" s="154">
        <v>5280</v>
      </c>
      <c r="E12" s="154">
        <v>0</v>
      </c>
      <c r="F12" s="154">
        <v>250</v>
      </c>
      <c r="G12" s="154">
        <v>250</v>
      </c>
      <c r="H12" s="154">
        <v>1955</v>
      </c>
      <c r="I12" s="154">
        <v>0</v>
      </c>
      <c r="J12" s="154">
        <v>0</v>
      </c>
      <c r="K12" s="154">
        <v>200</v>
      </c>
      <c r="L12" s="154">
        <v>100</v>
      </c>
      <c r="M12" s="154">
        <v>250</v>
      </c>
      <c r="N12" s="154">
        <v>200</v>
      </c>
      <c r="O12" s="154">
        <v>60</v>
      </c>
      <c r="P12" s="154">
        <v>100</v>
      </c>
      <c r="Q12" s="154">
        <v>1600</v>
      </c>
      <c r="R12" s="154">
        <v>1600</v>
      </c>
      <c r="S12" s="169">
        <f t="shared" si="0"/>
        <v>24385</v>
      </c>
      <c r="T12" s="170">
        <f t="shared" si="1"/>
        <v>27685</v>
      </c>
      <c r="U12" s="157"/>
      <c r="V12" s="237"/>
      <c r="W12" s="230"/>
      <c r="X12" s="93" t="s">
        <v>22</v>
      </c>
      <c r="Y12" s="159">
        <f t="shared" si="2"/>
        <v>8545</v>
      </c>
      <c r="Z12" s="160">
        <f t="shared" si="3"/>
        <v>11845</v>
      </c>
      <c r="AA12" s="159">
        <f t="shared" si="4"/>
        <v>5280</v>
      </c>
    </row>
    <row r="13" spans="1:27" ht="15.75">
      <c r="A13" s="234"/>
      <c r="B13" s="235"/>
      <c r="C13" s="153" t="s">
        <v>23</v>
      </c>
      <c r="D13" s="154">
        <v>5940</v>
      </c>
      <c r="E13" s="154">
        <v>0</v>
      </c>
      <c r="F13" s="154">
        <v>250</v>
      </c>
      <c r="G13" s="154">
        <v>250</v>
      </c>
      <c r="H13" s="154">
        <v>2070</v>
      </c>
      <c r="I13" s="154">
        <v>520</v>
      </c>
      <c r="J13" s="154">
        <v>0</v>
      </c>
      <c r="K13" s="154">
        <v>200</v>
      </c>
      <c r="L13" s="154">
        <v>100</v>
      </c>
      <c r="M13" s="154">
        <v>250</v>
      </c>
      <c r="N13" s="154">
        <v>200</v>
      </c>
      <c r="O13" s="154">
        <v>60</v>
      </c>
      <c r="P13" s="154">
        <v>100</v>
      </c>
      <c r="Q13" s="154">
        <v>1800</v>
      </c>
      <c r="R13" s="154">
        <v>1800</v>
      </c>
      <c r="S13" s="169">
        <f t="shared" si="0"/>
        <v>27660</v>
      </c>
      <c r="T13" s="170">
        <f t="shared" si="1"/>
        <v>31360</v>
      </c>
      <c r="U13" s="157"/>
      <c r="V13" s="237"/>
      <c r="W13" s="230"/>
      <c r="X13" s="93" t="s">
        <v>23</v>
      </c>
      <c r="Y13" s="159">
        <f t="shared" si="2"/>
        <v>9840</v>
      </c>
      <c r="Z13" s="160">
        <f t="shared" si="3"/>
        <v>13540</v>
      </c>
      <c r="AA13" s="159">
        <f t="shared" si="4"/>
        <v>5940</v>
      </c>
    </row>
    <row r="14" spans="1:27" ht="15.75">
      <c r="A14" s="234"/>
      <c r="B14" s="235"/>
      <c r="C14" s="153" t="s">
        <v>6</v>
      </c>
      <c r="D14" s="154">
        <v>5940</v>
      </c>
      <c r="E14" s="154">
        <v>0</v>
      </c>
      <c r="F14" s="154">
        <v>250</v>
      </c>
      <c r="G14" s="154">
        <v>250</v>
      </c>
      <c r="H14" s="154">
        <v>1570</v>
      </c>
      <c r="I14" s="154">
        <v>0</v>
      </c>
      <c r="J14" s="154">
        <v>0</v>
      </c>
      <c r="K14" s="154">
        <v>200</v>
      </c>
      <c r="L14" s="154">
        <v>100</v>
      </c>
      <c r="M14" s="154">
        <v>250</v>
      </c>
      <c r="N14" s="154">
        <v>200</v>
      </c>
      <c r="O14" s="154">
        <v>60</v>
      </c>
      <c r="P14" s="154">
        <v>100</v>
      </c>
      <c r="Q14" s="154">
        <v>1800</v>
      </c>
      <c r="R14" s="154">
        <v>1800</v>
      </c>
      <c r="S14" s="169">
        <f t="shared" si="0"/>
        <v>26640</v>
      </c>
      <c r="T14" s="170">
        <f t="shared" si="1"/>
        <v>30340</v>
      </c>
      <c r="U14" s="157"/>
      <c r="V14" s="238"/>
      <c r="W14" s="231"/>
      <c r="X14" s="93" t="s">
        <v>181</v>
      </c>
      <c r="Y14" s="159">
        <f t="shared" si="2"/>
        <v>8820</v>
      </c>
      <c r="Z14" s="160">
        <f t="shared" si="3"/>
        <v>12520</v>
      </c>
      <c r="AA14" s="159">
        <f t="shared" si="4"/>
        <v>5940</v>
      </c>
    </row>
    <row r="15" spans="1:27" ht="15.75">
      <c r="A15" s="234" t="s">
        <v>9</v>
      </c>
      <c r="B15" s="235" t="s">
        <v>170</v>
      </c>
      <c r="C15" s="153" t="s">
        <v>180</v>
      </c>
      <c r="D15" s="154">
        <v>3960</v>
      </c>
      <c r="E15" s="154">
        <v>0</v>
      </c>
      <c r="F15" s="154">
        <v>250</v>
      </c>
      <c r="G15" s="154">
        <v>250</v>
      </c>
      <c r="H15" s="154">
        <v>1845</v>
      </c>
      <c r="I15" s="154">
        <v>0</v>
      </c>
      <c r="J15" s="154">
        <v>10</v>
      </c>
      <c r="K15" s="154">
        <v>200</v>
      </c>
      <c r="L15" s="154">
        <v>100</v>
      </c>
      <c r="M15" s="154">
        <v>250</v>
      </c>
      <c r="N15" s="154">
        <v>200</v>
      </c>
      <c r="O15" s="154">
        <v>60</v>
      </c>
      <c r="P15" s="154">
        <v>100</v>
      </c>
      <c r="Q15" s="154">
        <v>1200</v>
      </c>
      <c r="R15" s="154">
        <v>1200</v>
      </c>
      <c r="S15" s="169">
        <f t="shared" si="0"/>
        <v>19005</v>
      </c>
      <c r="T15" s="170">
        <f t="shared" si="1"/>
        <v>21505</v>
      </c>
      <c r="U15" s="157"/>
      <c r="V15" s="236" t="s">
        <v>9</v>
      </c>
      <c r="W15" s="229" t="s">
        <v>170</v>
      </c>
      <c r="X15" s="93" t="s">
        <v>180</v>
      </c>
      <c r="Y15" s="159">
        <f t="shared" si="2"/>
        <v>7125</v>
      </c>
      <c r="Z15" s="160">
        <f t="shared" si="3"/>
        <v>9625</v>
      </c>
      <c r="AA15" s="159">
        <f t="shared" si="4"/>
        <v>3960</v>
      </c>
    </row>
    <row r="16" spans="1:27" ht="15.75">
      <c r="A16" s="234"/>
      <c r="B16" s="235"/>
      <c r="C16" s="153" t="s">
        <v>22</v>
      </c>
      <c r="D16" s="154">
        <v>4290</v>
      </c>
      <c r="E16" s="154">
        <v>0</v>
      </c>
      <c r="F16" s="154">
        <v>250</v>
      </c>
      <c r="G16" s="154">
        <v>250</v>
      </c>
      <c r="H16" s="154">
        <v>1955</v>
      </c>
      <c r="I16" s="154">
        <v>0</v>
      </c>
      <c r="J16" s="154">
        <v>10</v>
      </c>
      <c r="K16" s="154">
        <v>200</v>
      </c>
      <c r="L16" s="154">
        <v>100</v>
      </c>
      <c r="M16" s="154">
        <v>250</v>
      </c>
      <c r="N16" s="154">
        <v>200</v>
      </c>
      <c r="O16" s="154">
        <v>60</v>
      </c>
      <c r="P16" s="154">
        <v>100</v>
      </c>
      <c r="Q16" s="154">
        <v>1300</v>
      </c>
      <c r="R16" s="154">
        <v>1300</v>
      </c>
      <c r="S16" s="169">
        <f t="shared" si="0"/>
        <v>20435</v>
      </c>
      <c r="T16" s="170">
        <f t="shared" si="1"/>
        <v>23135</v>
      </c>
      <c r="U16" s="157"/>
      <c r="V16" s="237"/>
      <c r="W16" s="230"/>
      <c r="X16" s="93" t="s">
        <v>22</v>
      </c>
      <c r="Y16" s="159">
        <f t="shared" si="2"/>
        <v>7565</v>
      </c>
      <c r="Z16" s="160">
        <f t="shared" si="3"/>
        <v>10265</v>
      </c>
      <c r="AA16" s="159">
        <f t="shared" si="4"/>
        <v>4290</v>
      </c>
    </row>
    <row r="17" spans="1:27" ht="15.75">
      <c r="A17" s="234"/>
      <c r="B17" s="235"/>
      <c r="C17" s="153" t="s">
        <v>23</v>
      </c>
      <c r="D17" s="154">
        <v>4620</v>
      </c>
      <c r="E17" s="154">
        <v>0</v>
      </c>
      <c r="F17" s="154">
        <v>250</v>
      </c>
      <c r="G17" s="154">
        <v>250</v>
      </c>
      <c r="H17" s="154">
        <v>2070</v>
      </c>
      <c r="I17" s="154">
        <v>520</v>
      </c>
      <c r="J17" s="154">
        <v>10</v>
      </c>
      <c r="K17" s="154">
        <v>200</v>
      </c>
      <c r="L17" s="154">
        <v>100</v>
      </c>
      <c r="M17" s="154">
        <v>250</v>
      </c>
      <c r="N17" s="154">
        <v>200</v>
      </c>
      <c r="O17" s="154">
        <v>60</v>
      </c>
      <c r="P17" s="154">
        <v>100</v>
      </c>
      <c r="Q17" s="154">
        <v>1400</v>
      </c>
      <c r="R17" s="154">
        <v>1400</v>
      </c>
      <c r="S17" s="169">
        <f t="shared" si="0"/>
        <v>22390</v>
      </c>
      <c r="T17" s="170">
        <f t="shared" si="1"/>
        <v>25290</v>
      </c>
      <c r="U17" s="157"/>
      <c r="V17" s="237"/>
      <c r="W17" s="230"/>
      <c r="X17" s="93" t="s">
        <v>23</v>
      </c>
      <c r="Y17" s="159">
        <f t="shared" si="2"/>
        <v>8530</v>
      </c>
      <c r="Z17" s="160">
        <f t="shared" si="3"/>
        <v>11430</v>
      </c>
      <c r="AA17" s="159">
        <f t="shared" si="4"/>
        <v>4620</v>
      </c>
    </row>
    <row r="18" spans="1:27" ht="15.75">
      <c r="A18" s="234"/>
      <c r="B18" s="235"/>
      <c r="C18" s="153" t="s">
        <v>181</v>
      </c>
      <c r="D18" s="154">
        <v>4620</v>
      </c>
      <c r="E18" s="154">
        <v>0</v>
      </c>
      <c r="F18" s="154">
        <v>250</v>
      </c>
      <c r="G18" s="154">
        <v>250</v>
      </c>
      <c r="H18" s="154">
        <v>1570</v>
      </c>
      <c r="I18" s="154">
        <v>0</v>
      </c>
      <c r="J18" s="154">
        <v>10</v>
      </c>
      <c r="K18" s="154">
        <v>200</v>
      </c>
      <c r="L18" s="154">
        <v>100</v>
      </c>
      <c r="M18" s="154">
        <v>250</v>
      </c>
      <c r="N18" s="154">
        <v>200</v>
      </c>
      <c r="O18" s="154">
        <v>60</v>
      </c>
      <c r="P18" s="154">
        <v>100</v>
      </c>
      <c r="Q18" s="154">
        <v>1400</v>
      </c>
      <c r="R18" s="154">
        <v>1400</v>
      </c>
      <c r="S18" s="169">
        <f t="shared" si="0"/>
        <v>21370</v>
      </c>
      <c r="T18" s="170">
        <f t="shared" si="1"/>
        <v>24270</v>
      </c>
      <c r="U18" s="157"/>
      <c r="V18" s="238"/>
      <c r="W18" s="231"/>
      <c r="X18" s="93" t="s">
        <v>181</v>
      </c>
      <c r="Y18" s="159">
        <f t="shared" si="2"/>
        <v>7510</v>
      </c>
      <c r="Z18" s="160">
        <f t="shared" si="3"/>
        <v>10410</v>
      </c>
      <c r="AA18" s="159">
        <f t="shared" si="4"/>
        <v>4620</v>
      </c>
    </row>
    <row r="19" spans="1:27" ht="15.75">
      <c r="A19" s="234" t="s">
        <v>11</v>
      </c>
      <c r="B19" s="235" t="s">
        <v>137</v>
      </c>
      <c r="C19" s="153" t="s">
        <v>180</v>
      </c>
      <c r="D19" s="154">
        <v>5940</v>
      </c>
      <c r="E19" s="154">
        <v>810</v>
      </c>
      <c r="F19" s="154">
        <v>250</v>
      </c>
      <c r="G19" s="154">
        <v>250</v>
      </c>
      <c r="H19" s="154">
        <v>2180</v>
      </c>
      <c r="I19" s="154">
        <v>0</v>
      </c>
      <c r="J19" s="154">
        <v>10</v>
      </c>
      <c r="K19" s="154">
        <v>200</v>
      </c>
      <c r="L19" s="154">
        <v>100</v>
      </c>
      <c r="M19" s="154">
        <v>250</v>
      </c>
      <c r="N19" s="154">
        <v>200</v>
      </c>
      <c r="O19" s="154">
        <v>60</v>
      </c>
      <c r="P19" s="154">
        <v>100</v>
      </c>
      <c r="Q19" s="154">
        <v>1800</v>
      </c>
      <c r="R19" s="154">
        <v>1800</v>
      </c>
      <c r="S19" s="169">
        <f t="shared" si="0"/>
        <v>30500</v>
      </c>
      <c r="T19" s="170">
        <f t="shared" si="1"/>
        <v>34200</v>
      </c>
      <c r="U19" s="157"/>
      <c r="V19" s="236" t="s">
        <v>11</v>
      </c>
      <c r="W19" s="229" t="s">
        <v>137</v>
      </c>
      <c r="X19" s="93" t="s">
        <v>180</v>
      </c>
      <c r="Y19" s="159">
        <f t="shared" si="2"/>
        <v>10250</v>
      </c>
      <c r="Z19" s="160">
        <f t="shared" si="3"/>
        <v>13950</v>
      </c>
      <c r="AA19" s="159">
        <f t="shared" si="4"/>
        <v>6750</v>
      </c>
    </row>
    <row r="20" spans="1:27" ht="15.75">
      <c r="A20" s="234"/>
      <c r="B20" s="235"/>
      <c r="C20" s="153" t="s">
        <v>22</v>
      </c>
      <c r="D20" s="154">
        <v>6600</v>
      </c>
      <c r="E20" s="154">
        <v>900</v>
      </c>
      <c r="F20" s="154">
        <v>250</v>
      </c>
      <c r="G20" s="154">
        <v>250</v>
      </c>
      <c r="H20" s="154">
        <v>2400</v>
      </c>
      <c r="I20" s="154">
        <v>0</v>
      </c>
      <c r="J20" s="154">
        <v>10</v>
      </c>
      <c r="K20" s="154">
        <v>200</v>
      </c>
      <c r="L20" s="154">
        <v>100</v>
      </c>
      <c r="M20" s="154">
        <v>250</v>
      </c>
      <c r="N20" s="154">
        <v>200</v>
      </c>
      <c r="O20" s="154">
        <v>60</v>
      </c>
      <c r="P20" s="154">
        <v>100</v>
      </c>
      <c r="Q20" s="154">
        <v>2000</v>
      </c>
      <c r="R20" s="154">
        <v>2000</v>
      </c>
      <c r="S20" s="169">
        <f t="shared" si="0"/>
        <v>33720</v>
      </c>
      <c r="T20" s="170">
        <f t="shared" si="1"/>
        <v>37820</v>
      </c>
      <c r="U20" s="157"/>
      <c r="V20" s="237"/>
      <c r="W20" s="230"/>
      <c r="X20" s="93" t="s">
        <v>22</v>
      </c>
      <c r="Y20" s="159">
        <f t="shared" si="2"/>
        <v>11220</v>
      </c>
      <c r="Z20" s="160">
        <f t="shared" si="3"/>
        <v>15320</v>
      </c>
      <c r="AA20" s="159">
        <f t="shared" si="4"/>
        <v>7500</v>
      </c>
    </row>
    <row r="21" spans="1:27" ht="15.75">
      <c r="A21" s="234"/>
      <c r="B21" s="235"/>
      <c r="C21" s="153" t="s">
        <v>23</v>
      </c>
      <c r="D21" s="154">
        <v>7590</v>
      </c>
      <c r="E21" s="154">
        <v>1035</v>
      </c>
      <c r="F21" s="154">
        <v>250</v>
      </c>
      <c r="G21" s="154">
        <v>250</v>
      </c>
      <c r="H21" s="154">
        <v>2740</v>
      </c>
      <c r="I21" s="154">
        <v>520</v>
      </c>
      <c r="J21" s="154">
        <v>10</v>
      </c>
      <c r="K21" s="154">
        <v>200</v>
      </c>
      <c r="L21" s="154">
        <v>100</v>
      </c>
      <c r="M21" s="154">
        <v>250</v>
      </c>
      <c r="N21" s="154">
        <v>200</v>
      </c>
      <c r="O21" s="154">
        <v>60</v>
      </c>
      <c r="P21" s="154">
        <v>100</v>
      </c>
      <c r="Q21" s="154">
        <v>2300</v>
      </c>
      <c r="R21" s="154">
        <v>2300</v>
      </c>
      <c r="S21" s="169">
        <f t="shared" si="0"/>
        <v>39080</v>
      </c>
      <c r="T21" s="170">
        <f t="shared" si="1"/>
        <v>43780</v>
      </c>
      <c r="U21" s="157"/>
      <c r="V21" s="237"/>
      <c r="W21" s="230"/>
      <c r="X21" s="93" t="s">
        <v>23</v>
      </c>
      <c r="Y21" s="159">
        <f t="shared" si="2"/>
        <v>13205</v>
      </c>
      <c r="Z21" s="160">
        <f t="shared" si="3"/>
        <v>17905</v>
      </c>
      <c r="AA21" s="159">
        <f t="shared" si="4"/>
        <v>8625</v>
      </c>
    </row>
    <row r="22" spans="1:27" ht="15.75">
      <c r="A22" s="234"/>
      <c r="B22" s="235"/>
      <c r="C22" s="153" t="s">
        <v>181</v>
      </c>
      <c r="D22" s="154">
        <v>7590</v>
      </c>
      <c r="E22" s="154">
        <v>1035</v>
      </c>
      <c r="F22" s="154">
        <v>250</v>
      </c>
      <c r="G22" s="154">
        <v>250</v>
      </c>
      <c r="H22" s="154">
        <v>2240</v>
      </c>
      <c r="I22" s="154">
        <v>0</v>
      </c>
      <c r="J22" s="154">
        <v>10</v>
      </c>
      <c r="K22" s="154">
        <v>200</v>
      </c>
      <c r="L22" s="154">
        <v>100</v>
      </c>
      <c r="M22" s="154">
        <v>250</v>
      </c>
      <c r="N22" s="154">
        <v>200</v>
      </c>
      <c r="O22" s="154">
        <v>60</v>
      </c>
      <c r="P22" s="154">
        <v>100</v>
      </c>
      <c r="Q22" s="154">
        <v>2300</v>
      </c>
      <c r="R22" s="154">
        <v>2300</v>
      </c>
      <c r="S22" s="169">
        <f t="shared" si="0"/>
        <v>38060</v>
      </c>
      <c r="T22" s="170">
        <f t="shared" si="1"/>
        <v>42760</v>
      </c>
      <c r="U22" s="157"/>
      <c r="V22" s="238"/>
      <c r="W22" s="231"/>
      <c r="X22" s="93" t="s">
        <v>181</v>
      </c>
      <c r="Y22" s="159">
        <f t="shared" si="2"/>
        <v>12185</v>
      </c>
      <c r="Z22" s="160">
        <f t="shared" si="3"/>
        <v>16885</v>
      </c>
      <c r="AA22" s="159">
        <f t="shared" si="4"/>
        <v>8625</v>
      </c>
    </row>
    <row r="23" spans="1:27" ht="35.25" customHeight="1">
      <c r="A23" s="155" t="s">
        <v>171</v>
      </c>
      <c r="B23" s="239" t="s">
        <v>193</v>
      </c>
      <c r="C23" s="239"/>
      <c r="D23" s="239"/>
      <c r="E23" s="239"/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157"/>
      <c r="V23" s="171" t="s">
        <v>171</v>
      </c>
      <c r="W23" s="172"/>
      <c r="X23" s="172"/>
      <c r="Y23" s="172"/>
      <c r="Z23" s="172"/>
      <c r="AA23" s="173"/>
    </row>
    <row r="24" spans="1:27" ht="16.5" customHeight="1">
      <c r="A24" s="156"/>
      <c r="B24" s="239" t="s">
        <v>194</v>
      </c>
      <c r="C24" s="239"/>
      <c r="D24" s="239"/>
      <c r="E24" s="239"/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157"/>
      <c r="V24" s="144"/>
      <c r="W24" s="240" t="s">
        <v>195</v>
      </c>
      <c r="X24" s="240"/>
      <c r="Y24" s="240"/>
      <c r="Z24" s="240"/>
      <c r="AA24" s="240"/>
    </row>
    <row r="25" spans="1:27" ht="18" customHeight="1">
      <c r="A25" s="157"/>
      <c r="B25" s="174" t="s">
        <v>196</v>
      </c>
      <c r="C25" s="157"/>
      <c r="D25" s="157"/>
      <c r="E25" s="157"/>
      <c r="F25" s="157"/>
      <c r="G25" s="157"/>
      <c r="H25" s="157"/>
      <c r="I25" s="157"/>
      <c r="J25" s="157"/>
      <c r="K25" s="157"/>
      <c r="L25" s="157"/>
      <c r="M25" s="157"/>
      <c r="N25" s="157"/>
      <c r="O25" s="157"/>
      <c r="P25" s="157"/>
      <c r="Q25" s="157"/>
      <c r="R25" s="157"/>
      <c r="S25" s="157"/>
      <c r="T25" s="157"/>
      <c r="U25" s="157"/>
      <c r="V25" s="101"/>
      <c r="W25" s="161"/>
      <c r="X25" s="161"/>
      <c r="Y25" s="161"/>
      <c r="Z25" s="161"/>
      <c r="AA25" s="161"/>
    </row>
    <row r="26" spans="1:27" ht="17.25" customHeight="1">
      <c r="A26" s="157"/>
      <c r="B26" s="158" t="s">
        <v>197</v>
      </c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</row>
  </sheetData>
  <sheetProtection/>
  <mergeCells count="30">
    <mergeCell ref="B23:T23"/>
    <mergeCell ref="B24:T24"/>
    <mergeCell ref="W24:AA24"/>
    <mergeCell ref="A15:A18"/>
    <mergeCell ref="B15:B18"/>
    <mergeCell ref="V15:V18"/>
    <mergeCell ref="W15:W18"/>
    <mergeCell ref="A19:A22"/>
    <mergeCell ref="B19:B22"/>
    <mergeCell ref="V19:V22"/>
    <mergeCell ref="W19:W22"/>
    <mergeCell ref="Y6:Z6"/>
    <mergeCell ref="A7:A10"/>
    <mergeCell ref="B7:B10"/>
    <mergeCell ref="V7:V10"/>
    <mergeCell ref="W7:W10"/>
    <mergeCell ref="A11:A14"/>
    <mergeCell ref="B11:B14"/>
    <mergeCell ref="V11:V14"/>
    <mergeCell ref="W11:W14"/>
    <mergeCell ref="R1:T1"/>
    <mergeCell ref="A2:T2"/>
    <mergeCell ref="V2:AA2"/>
    <mergeCell ref="A3:T3"/>
    <mergeCell ref="V3:AA3"/>
    <mergeCell ref="A4:A6"/>
    <mergeCell ref="B4:B6"/>
    <mergeCell ref="C4:C6"/>
    <mergeCell ref="D5:E5"/>
    <mergeCell ref="F5:O5"/>
  </mergeCells>
  <printOptions/>
  <pageMargins left="0.1968503937007874" right="0.1968503937007874" top="0.1968503937007874" bottom="0.1968503937007874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68"/>
  <sheetViews>
    <sheetView zoomScalePageLayoutView="0" workbookViewId="0" topLeftCell="A1">
      <selection activeCell="H17" sqref="H17"/>
    </sheetView>
  </sheetViews>
  <sheetFormatPr defaultColWidth="9.140625" defaultRowHeight="12.75"/>
  <cols>
    <col min="1" max="1" width="4.421875" style="0" customWidth="1"/>
    <col min="2" max="2" width="23.8515625" style="0" customWidth="1"/>
    <col min="3" max="4" width="10.7109375" style="0" customWidth="1"/>
    <col min="5" max="5" width="9.7109375" style="0" customWidth="1"/>
    <col min="6" max="6" width="13.7109375" style="0" customWidth="1"/>
    <col min="7" max="7" width="10.7109375" style="0" customWidth="1"/>
    <col min="8" max="8" width="13.7109375" style="0" customWidth="1"/>
    <col min="9" max="9" width="10.7109375" style="0" customWidth="1"/>
    <col min="10" max="10" width="17.8515625" style="0" customWidth="1"/>
    <col min="11" max="11" width="15.8515625" style="0" customWidth="1"/>
    <col min="12" max="12" width="10.57421875" style="0" customWidth="1"/>
    <col min="14" max="14" width="11.421875" style="0" customWidth="1"/>
    <col min="15" max="15" width="11.28125" style="0" customWidth="1"/>
  </cols>
  <sheetData>
    <row r="1" spans="1:11" ht="15.75">
      <c r="A1" s="244" t="s">
        <v>39</v>
      </c>
      <c r="B1" s="244"/>
      <c r="C1" s="244"/>
      <c r="D1" s="244"/>
      <c r="E1" s="244"/>
      <c r="F1" s="244"/>
      <c r="G1" s="244"/>
      <c r="H1" s="244"/>
      <c r="I1" s="244"/>
      <c r="J1" s="244"/>
      <c r="K1" s="244"/>
    </row>
    <row r="2" spans="1:11" ht="15.75">
      <c r="A2" s="245" t="s">
        <v>53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ht="12.75" hidden="1"/>
    <row r="4" ht="12.75" hidden="1"/>
    <row r="5" spans="1:15" ht="14.25" hidden="1">
      <c r="A5" s="242" t="s">
        <v>0</v>
      </c>
      <c r="B5" s="242"/>
      <c r="C5" s="242"/>
      <c r="D5" s="242"/>
      <c r="E5" s="242"/>
      <c r="F5" s="242"/>
      <c r="G5" s="242"/>
      <c r="H5" s="242"/>
      <c r="I5" s="242"/>
      <c r="J5" s="242"/>
      <c r="K5" s="242"/>
      <c r="L5" s="242"/>
      <c r="M5" s="242"/>
      <c r="N5" s="242"/>
      <c r="O5" s="242"/>
    </row>
    <row r="6" spans="1:15" ht="15.75" customHeight="1" hidden="1">
      <c r="A6" s="243" t="s">
        <v>1</v>
      </c>
      <c r="B6" s="243"/>
      <c r="C6" s="243"/>
      <c r="D6" s="243"/>
      <c r="E6" s="243"/>
      <c r="F6" s="243"/>
      <c r="G6" s="243"/>
      <c r="H6" s="243"/>
      <c r="I6" s="243"/>
      <c r="J6" s="241"/>
      <c r="K6" s="241"/>
      <c r="L6" s="241"/>
      <c r="M6" s="241"/>
      <c r="N6" s="241"/>
      <c r="O6" s="241"/>
    </row>
    <row r="7" spans="1:15" ht="15.75" customHeight="1" hidden="1">
      <c r="A7" s="15"/>
      <c r="B7" s="15"/>
      <c r="C7" s="15"/>
      <c r="D7" s="15"/>
      <c r="E7" s="15"/>
      <c r="F7" s="15"/>
      <c r="G7" s="15"/>
      <c r="H7" s="15"/>
      <c r="I7" s="15"/>
      <c r="J7" s="241"/>
      <c r="K7" s="241"/>
      <c r="L7" s="15"/>
      <c r="M7" s="15"/>
      <c r="N7" s="15"/>
      <c r="O7" s="15"/>
    </row>
    <row r="8" spans="2:15" ht="15.75" customHeight="1">
      <c r="B8" s="12"/>
      <c r="D8" s="15" t="s">
        <v>25</v>
      </c>
      <c r="E8" s="14" t="s">
        <v>27</v>
      </c>
      <c r="F8" s="14" t="s">
        <v>30</v>
      </c>
      <c r="G8" s="14" t="s">
        <v>32</v>
      </c>
      <c r="H8" s="14" t="s">
        <v>31</v>
      </c>
      <c r="I8" s="14" t="s">
        <v>34</v>
      </c>
      <c r="J8" s="14" t="s">
        <v>51</v>
      </c>
      <c r="K8" s="14" t="s">
        <v>52</v>
      </c>
      <c r="L8" s="7"/>
      <c r="M8" s="6"/>
      <c r="N8" s="6"/>
      <c r="O8" s="3"/>
    </row>
    <row r="9" spans="1:15" ht="15">
      <c r="A9" s="14">
        <v>1</v>
      </c>
      <c r="B9" s="15" t="s">
        <v>33</v>
      </c>
      <c r="C9" s="15" t="s">
        <v>19</v>
      </c>
      <c r="D9" s="14" t="s">
        <v>41</v>
      </c>
      <c r="E9" s="14" t="s">
        <v>41</v>
      </c>
      <c r="F9" s="14" t="s">
        <v>43</v>
      </c>
      <c r="G9" s="14" t="s">
        <v>42</v>
      </c>
      <c r="H9" s="15" t="s">
        <v>26</v>
      </c>
      <c r="I9" s="14" t="s">
        <v>35</v>
      </c>
      <c r="J9" s="14" t="s">
        <v>45</v>
      </c>
      <c r="K9" s="14" t="s">
        <v>46</v>
      </c>
      <c r="L9" s="7"/>
      <c r="M9" s="6"/>
      <c r="N9" s="6"/>
      <c r="O9" s="3"/>
    </row>
    <row r="10" spans="1:15" ht="15">
      <c r="A10" s="17"/>
      <c r="B10" s="1"/>
      <c r="C10" s="16"/>
      <c r="D10" s="1"/>
      <c r="E10" s="1"/>
      <c r="F10" s="1"/>
      <c r="G10" s="1"/>
      <c r="H10" s="1"/>
      <c r="I10" s="1"/>
      <c r="J10" s="20" t="s">
        <v>44</v>
      </c>
      <c r="K10" s="20" t="s">
        <v>49</v>
      </c>
      <c r="L10" s="7"/>
      <c r="M10" s="6"/>
      <c r="N10" s="6"/>
      <c r="O10" s="3"/>
    </row>
    <row r="11" spans="1:15" ht="15">
      <c r="A11" s="17"/>
      <c r="B11" s="1"/>
      <c r="C11" s="16"/>
      <c r="D11" s="20">
        <v>1</v>
      </c>
      <c r="E11" s="20">
        <v>2</v>
      </c>
      <c r="F11" s="20">
        <v>3</v>
      </c>
      <c r="G11" s="20">
        <v>4</v>
      </c>
      <c r="H11" s="20">
        <v>5</v>
      </c>
      <c r="I11" s="20">
        <v>6</v>
      </c>
      <c r="J11" s="20">
        <v>7</v>
      </c>
      <c r="K11" s="24">
        <v>8</v>
      </c>
      <c r="L11" s="7"/>
      <c r="M11" s="6"/>
      <c r="N11" s="6"/>
      <c r="O11" s="3"/>
    </row>
    <row r="12" spans="1:15" ht="15" hidden="1">
      <c r="A12" s="17"/>
      <c r="B12" s="17"/>
      <c r="C12" s="16"/>
      <c r="D12" s="20" t="s">
        <v>29</v>
      </c>
      <c r="E12" s="20" t="s">
        <v>29</v>
      </c>
      <c r="F12" s="20" t="s">
        <v>29</v>
      </c>
      <c r="G12" s="20" t="s">
        <v>29</v>
      </c>
      <c r="H12" s="20" t="s">
        <v>29</v>
      </c>
      <c r="I12" s="20" t="s">
        <v>29</v>
      </c>
      <c r="J12" s="20" t="s">
        <v>29</v>
      </c>
      <c r="K12" s="20" t="s">
        <v>29</v>
      </c>
      <c r="L12" s="7"/>
      <c r="M12" s="6"/>
      <c r="N12" s="6"/>
      <c r="O12" s="3"/>
    </row>
    <row r="13" spans="1:15" ht="15">
      <c r="A13" s="7" t="s">
        <v>2</v>
      </c>
      <c r="B13" s="5" t="s">
        <v>3</v>
      </c>
      <c r="C13" s="6" t="s">
        <v>21</v>
      </c>
      <c r="D13" s="7">
        <v>600</v>
      </c>
      <c r="E13" s="7" t="s">
        <v>28</v>
      </c>
      <c r="F13" s="11" t="s">
        <v>28</v>
      </c>
      <c r="G13" s="7" t="s">
        <v>28</v>
      </c>
      <c r="H13" s="7">
        <v>100</v>
      </c>
      <c r="I13" s="11" t="s">
        <v>28</v>
      </c>
      <c r="J13" s="7">
        <v>2400</v>
      </c>
      <c r="K13" s="11">
        <v>2500</v>
      </c>
      <c r="L13" s="7"/>
      <c r="M13" s="11"/>
      <c r="N13" s="5"/>
      <c r="O13" s="5"/>
    </row>
    <row r="14" spans="1:15" ht="15">
      <c r="A14" s="7"/>
      <c r="B14" s="5" t="s">
        <v>4</v>
      </c>
      <c r="C14" s="6" t="s">
        <v>20</v>
      </c>
      <c r="D14" s="7">
        <v>600</v>
      </c>
      <c r="E14" s="11" t="s">
        <v>28</v>
      </c>
      <c r="F14" s="11">
        <v>108</v>
      </c>
      <c r="G14" s="7" t="s">
        <v>28</v>
      </c>
      <c r="H14" s="7">
        <v>100</v>
      </c>
      <c r="I14" s="11" t="s">
        <v>28</v>
      </c>
      <c r="J14" s="7">
        <v>2616</v>
      </c>
      <c r="K14" s="11">
        <v>2716</v>
      </c>
      <c r="L14" s="7"/>
      <c r="M14" s="11"/>
      <c r="N14" s="5"/>
      <c r="O14" s="5"/>
    </row>
    <row r="15" spans="1:15" ht="15">
      <c r="A15" s="7"/>
      <c r="B15" s="6" t="s">
        <v>5</v>
      </c>
      <c r="C15" s="6" t="s">
        <v>22</v>
      </c>
      <c r="D15" s="7">
        <v>750</v>
      </c>
      <c r="E15" s="7" t="s">
        <v>28</v>
      </c>
      <c r="F15" s="11">
        <v>108</v>
      </c>
      <c r="G15" s="7" t="s">
        <v>28</v>
      </c>
      <c r="H15" s="7">
        <v>100</v>
      </c>
      <c r="I15" s="11" t="s">
        <v>28</v>
      </c>
      <c r="J15" s="7">
        <v>3216</v>
      </c>
      <c r="K15" s="11">
        <v>3316</v>
      </c>
      <c r="L15" s="11"/>
      <c r="M15" s="11"/>
      <c r="N15" s="5"/>
      <c r="O15" s="5"/>
    </row>
    <row r="16" spans="1:15" ht="15">
      <c r="A16" s="7"/>
      <c r="B16" s="6"/>
      <c r="C16" s="6" t="s">
        <v>23</v>
      </c>
      <c r="D16" s="7">
        <v>750</v>
      </c>
      <c r="E16" s="7">
        <v>75</v>
      </c>
      <c r="F16" s="7">
        <v>108</v>
      </c>
      <c r="G16" s="7" t="s">
        <v>28</v>
      </c>
      <c r="H16" s="7">
        <v>100</v>
      </c>
      <c r="I16" s="11" t="s">
        <v>28</v>
      </c>
      <c r="J16" s="7">
        <v>3516</v>
      </c>
      <c r="K16" s="11">
        <v>3616</v>
      </c>
      <c r="L16" s="11"/>
      <c r="M16" s="11"/>
      <c r="N16" s="5"/>
      <c r="O16" s="5"/>
    </row>
    <row r="17" spans="1:15" ht="15">
      <c r="A17" s="10"/>
      <c r="B17" s="1"/>
      <c r="C17" s="9" t="s">
        <v>6</v>
      </c>
      <c r="D17" s="10">
        <v>900</v>
      </c>
      <c r="E17" s="10">
        <v>225</v>
      </c>
      <c r="F17" s="10" t="s">
        <v>28</v>
      </c>
      <c r="G17" s="10" t="s">
        <v>28</v>
      </c>
      <c r="H17" s="10">
        <v>100</v>
      </c>
      <c r="I17" s="10" t="s">
        <v>28</v>
      </c>
      <c r="J17" s="10">
        <v>4500</v>
      </c>
      <c r="K17" s="10">
        <v>4600</v>
      </c>
      <c r="L17" s="11"/>
      <c r="M17" s="11"/>
      <c r="N17" s="5"/>
      <c r="O17" s="5"/>
    </row>
    <row r="18" spans="1:15" ht="15">
      <c r="A18" s="7" t="s">
        <v>7</v>
      </c>
      <c r="B18" s="8" t="s">
        <v>8</v>
      </c>
      <c r="C18" s="6" t="s">
        <v>21</v>
      </c>
      <c r="D18" s="7">
        <v>450</v>
      </c>
      <c r="E18" s="7" t="s">
        <v>28</v>
      </c>
      <c r="F18" s="11" t="s">
        <v>28</v>
      </c>
      <c r="G18" s="7" t="s">
        <v>28</v>
      </c>
      <c r="H18" s="7">
        <v>100</v>
      </c>
      <c r="I18" s="11" t="s">
        <v>28</v>
      </c>
      <c r="J18" s="7">
        <v>1800</v>
      </c>
      <c r="K18" s="11">
        <v>1900</v>
      </c>
      <c r="L18" s="11"/>
      <c r="M18" s="11"/>
      <c r="N18" s="5"/>
      <c r="O18" s="5"/>
    </row>
    <row r="19" spans="1:15" ht="15">
      <c r="A19" s="11"/>
      <c r="B19" s="5" t="s">
        <v>4</v>
      </c>
      <c r="C19" s="6" t="s">
        <v>20</v>
      </c>
      <c r="D19" s="7">
        <v>450</v>
      </c>
      <c r="E19" s="11" t="s">
        <v>28</v>
      </c>
      <c r="F19" s="11">
        <v>108</v>
      </c>
      <c r="G19" s="7" t="s">
        <v>28</v>
      </c>
      <c r="H19" s="7">
        <v>100</v>
      </c>
      <c r="I19" s="11" t="s">
        <v>28</v>
      </c>
      <c r="J19" s="7">
        <v>2016</v>
      </c>
      <c r="K19" s="11">
        <v>2116</v>
      </c>
      <c r="L19" s="11"/>
      <c r="M19" s="11"/>
      <c r="N19" s="5"/>
      <c r="O19" s="5"/>
    </row>
    <row r="20" spans="1:15" ht="15">
      <c r="A20" s="7"/>
      <c r="B20" s="6" t="s">
        <v>5</v>
      </c>
      <c r="C20" s="6" t="s">
        <v>22</v>
      </c>
      <c r="D20" s="7">
        <v>600</v>
      </c>
      <c r="E20" s="7" t="s">
        <v>28</v>
      </c>
      <c r="F20" s="11">
        <v>108</v>
      </c>
      <c r="G20" s="7" t="s">
        <v>28</v>
      </c>
      <c r="H20" s="7">
        <v>100</v>
      </c>
      <c r="I20" s="11" t="s">
        <v>28</v>
      </c>
      <c r="J20" s="7">
        <v>2616</v>
      </c>
      <c r="K20" s="11">
        <v>2716</v>
      </c>
      <c r="L20" s="7"/>
      <c r="M20" s="11"/>
      <c r="N20" s="5"/>
      <c r="O20" s="5"/>
    </row>
    <row r="21" spans="1:15" ht="15">
      <c r="A21" s="7"/>
      <c r="B21" s="6"/>
      <c r="C21" s="6" t="s">
        <v>23</v>
      </c>
      <c r="D21" s="7">
        <v>600</v>
      </c>
      <c r="E21" s="7">
        <v>75</v>
      </c>
      <c r="F21" s="7">
        <v>108</v>
      </c>
      <c r="G21" s="7" t="s">
        <v>28</v>
      </c>
      <c r="H21" s="7">
        <v>100</v>
      </c>
      <c r="I21" s="11" t="s">
        <v>28</v>
      </c>
      <c r="J21" s="7">
        <v>2916</v>
      </c>
      <c r="K21" s="11">
        <v>3016</v>
      </c>
      <c r="L21" s="11"/>
      <c r="M21" s="11"/>
      <c r="N21" s="5"/>
      <c r="O21" s="5"/>
    </row>
    <row r="22" spans="1:15" ht="15">
      <c r="A22" s="10"/>
      <c r="B22" s="9"/>
      <c r="C22" s="9" t="s">
        <v>6</v>
      </c>
      <c r="D22" s="10">
        <v>675</v>
      </c>
      <c r="E22" s="10">
        <v>225</v>
      </c>
      <c r="F22" s="10" t="s">
        <v>28</v>
      </c>
      <c r="G22" s="10" t="s">
        <v>28</v>
      </c>
      <c r="H22" s="10">
        <v>100</v>
      </c>
      <c r="I22" s="10" t="s">
        <v>28</v>
      </c>
      <c r="J22" s="10">
        <v>3600</v>
      </c>
      <c r="K22" s="10">
        <v>3700</v>
      </c>
      <c r="L22" s="11"/>
      <c r="M22" s="11"/>
      <c r="N22" s="5"/>
      <c r="O22" s="5"/>
    </row>
    <row r="23" spans="1:15" ht="15">
      <c r="A23" s="7" t="s">
        <v>9</v>
      </c>
      <c r="B23" s="6" t="s">
        <v>10</v>
      </c>
      <c r="C23" s="6" t="s">
        <v>21</v>
      </c>
      <c r="D23" s="7">
        <v>375</v>
      </c>
      <c r="E23" s="7" t="s">
        <v>28</v>
      </c>
      <c r="F23" s="11" t="s">
        <v>28</v>
      </c>
      <c r="G23" s="7" t="s">
        <v>28</v>
      </c>
      <c r="H23" s="7">
        <v>100</v>
      </c>
      <c r="I23" s="11" t="s">
        <v>28</v>
      </c>
      <c r="J23" s="7">
        <v>1500</v>
      </c>
      <c r="K23" s="11">
        <v>1600</v>
      </c>
      <c r="L23" s="11"/>
      <c r="M23" s="11"/>
      <c r="N23" s="5"/>
      <c r="O23" s="5"/>
    </row>
    <row r="24" spans="1:15" ht="15">
      <c r="A24" s="7"/>
      <c r="B24" s="5" t="s">
        <v>4</v>
      </c>
      <c r="C24" s="6" t="s">
        <v>20</v>
      </c>
      <c r="D24" s="7">
        <v>375</v>
      </c>
      <c r="E24" s="11" t="s">
        <v>28</v>
      </c>
      <c r="F24" s="11">
        <v>108</v>
      </c>
      <c r="G24" s="7" t="s">
        <v>28</v>
      </c>
      <c r="H24" s="7">
        <v>100</v>
      </c>
      <c r="I24" s="11" t="s">
        <v>28</v>
      </c>
      <c r="J24" s="7">
        <v>1716</v>
      </c>
      <c r="K24" s="11">
        <v>1816</v>
      </c>
      <c r="L24" s="11"/>
      <c r="M24" s="11"/>
      <c r="N24" s="5"/>
      <c r="O24" s="5"/>
    </row>
    <row r="25" spans="1:15" ht="15">
      <c r="A25" s="11"/>
      <c r="B25" s="5" t="s">
        <v>5</v>
      </c>
      <c r="C25" s="6" t="s">
        <v>22</v>
      </c>
      <c r="D25" s="7">
        <v>450</v>
      </c>
      <c r="E25" s="7" t="s">
        <v>28</v>
      </c>
      <c r="F25" s="11">
        <v>108</v>
      </c>
      <c r="G25" s="7" t="s">
        <v>28</v>
      </c>
      <c r="H25" s="7">
        <v>100</v>
      </c>
      <c r="I25" s="11" t="s">
        <v>28</v>
      </c>
      <c r="J25" s="7">
        <v>2016</v>
      </c>
      <c r="K25" s="11">
        <v>2116</v>
      </c>
      <c r="L25" s="11"/>
      <c r="M25" s="11"/>
      <c r="N25" s="5"/>
      <c r="O25" s="5"/>
    </row>
    <row r="26" spans="1:15" ht="15">
      <c r="A26" s="11"/>
      <c r="B26" s="5"/>
      <c r="C26" s="6" t="s">
        <v>23</v>
      </c>
      <c r="D26" s="7">
        <v>450</v>
      </c>
      <c r="E26" s="7">
        <v>75</v>
      </c>
      <c r="F26" s="7">
        <v>108</v>
      </c>
      <c r="G26" s="7" t="s">
        <v>28</v>
      </c>
      <c r="H26" s="7">
        <v>100</v>
      </c>
      <c r="I26" s="11" t="s">
        <v>28</v>
      </c>
      <c r="J26" s="7">
        <v>2316</v>
      </c>
      <c r="K26" s="11">
        <v>2416</v>
      </c>
      <c r="L26" s="7"/>
      <c r="M26" s="11"/>
      <c r="N26" s="5"/>
      <c r="O26" s="5"/>
    </row>
    <row r="27" spans="1:15" ht="15">
      <c r="A27" s="10"/>
      <c r="B27" s="9"/>
      <c r="C27" s="9" t="s">
        <v>6</v>
      </c>
      <c r="D27" s="10">
        <v>525</v>
      </c>
      <c r="E27" s="10">
        <v>225</v>
      </c>
      <c r="F27" s="10" t="s">
        <v>28</v>
      </c>
      <c r="G27" s="10" t="s">
        <v>28</v>
      </c>
      <c r="H27" s="10">
        <v>100</v>
      </c>
      <c r="I27" s="10" t="s">
        <v>28</v>
      </c>
      <c r="J27" s="10">
        <v>3000</v>
      </c>
      <c r="K27" s="10">
        <v>3100</v>
      </c>
      <c r="L27" s="11"/>
      <c r="M27" s="11"/>
      <c r="N27" s="5"/>
      <c r="O27" s="5"/>
    </row>
    <row r="28" spans="1:15" ht="15">
      <c r="A28" s="7" t="s">
        <v>11</v>
      </c>
      <c r="B28" s="5" t="s">
        <v>12</v>
      </c>
      <c r="C28" s="6" t="s">
        <v>21</v>
      </c>
      <c r="D28" s="7">
        <v>300</v>
      </c>
      <c r="E28" s="7" t="s">
        <v>28</v>
      </c>
      <c r="F28" s="11" t="s">
        <v>28</v>
      </c>
      <c r="G28" s="7">
        <v>160</v>
      </c>
      <c r="H28" s="7">
        <v>200</v>
      </c>
      <c r="I28" s="11">
        <v>200</v>
      </c>
      <c r="J28" s="7">
        <v>1360</v>
      </c>
      <c r="K28" s="11">
        <v>1760</v>
      </c>
      <c r="L28" s="11"/>
      <c r="M28" s="11"/>
      <c r="N28" s="5"/>
      <c r="O28" s="5"/>
    </row>
    <row r="29" spans="1:15" ht="15">
      <c r="A29" s="7"/>
      <c r="B29" s="6" t="s">
        <v>13</v>
      </c>
      <c r="C29" s="6" t="s">
        <v>20</v>
      </c>
      <c r="D29" s="7">
        <v>300</v>
      </c>
      <c r="E29" s="11" t="s">
        <v>28</v>
      </c>
      <c r="F29" s="11">
        <v>435</v>
      </c>
      <c r="G29" s="7">
        <v>160</v>
      </c>
      <c r="H29" s="7">
        <v>200</v>
      </c>
      <c r="I29" s="11">
        <v>200</v>
      </c>
      <c r="J29" s="7">
        <v>2230</v>
      </c>
      <c r="K29" s="11">
        <v>2630</v>
      </c>
      <c r="L29" s="11"/>
      <c r="M29" s="11"/>
      <c r="N29" s="5"/>
      <c r="O29" s="5"/>
    </row>
    <row r="30" spans="1:15" ht="15">
      <c r="A30" s="7"/>
      <c r="B30" s="5" t="s">
        <v>4</v>
      </c>
      <c r="C30" s="6" t="s">
        <v>22</v>
      </c>
      <c r="D30" s="7">
        <v>375</v>
      </c>
      <c r="E30" s="7" t="s">
        <v>28</v>
      </c>
      <c r="F30" s="11">
        <v>435</v>
      </c>
      <c r="G30" s="7">
        <v>160</v>
      </c>
      <c r="H30" s="7">
        <v>200</v>
      </c>
      <c r="I30" s="11">
        <v>200</v>
      </c>
      <c r="J30" s="7">
        <v>2530</v>
      </c>
      <c r="K30" s="11">
        <v>2930</v>
      </c>
      <c r="L30" s="11"/>
      <c r="M30" s="11"/>
      <c r="N30" s="5"/>
      <c r="O30" s="5"/>
    </row>
    <row r="31" spans="1:15" ht="15">
      <c r="A31" s="5"/>
      <c r="B31" s="5" t="s">
        <v>24</v>
      </c>
      <c r="C31" s="6" t="s">
        <v>23</v>
      </c>
      <c r="D31" s="7">
        <v>375</v>
      </c>
      <c r="E31" s="7">
        <v>150</v>
      </c>
      <c r="F31" s="7">
        <v>435</v>
      </c>
      <c r="G31" s="7">
        <v>160</v>
      </c>
      <c r="H31" s="7">
        <v>200</v>
      </c>
      <c r="I31" s="11">
        <v>200</v>
      </c>
      <c r="J31" s="7">
        <v>3130</v>
      </c>
      <c r="K31" s="11">
        <v>3530</v>
      </c>
      <c r="L31" s="11"/>
      <c r="M31" s="11"/>
      <c r="N31" s="5"/>
      <c r="O31" s="5"/>
    </row>
    <row r="32" spans="1:15" ht="15">
      <c r="A32" s="9"/>
      <c r="B32" s="9"/>
      <c r="C32" s="9" t="s">
        <v>6</v>
      </c>
      <c r="D32" s="10">
        <v>450</v>
      </c>
      <c r="E32" s="10">
        <v>350</v>
      </c>
      <c r="F32" s="10" t="s">
        <v>28</v>
      </c>
      <c r="G32" s="10">
        <v>160</v>
      </c>
      <c r="H32" s="10">
        <v>200</v>
      </c>
      <c r="I32" s="10">
        <v>200</v>
      </c>
      <c r="J32" s="10">
        <v>3360</v>
      </c>
      <c r="K32" s="10">
        <v>3760</v>
      </c>
      <c r="L32" s="7"/>
      <c r="M32" s="11"/>
      <c r="N32" s="5"/>
      <c r="O32" s="5"/>
    </row>
    <row r="33" spans="1:15" ht="15">
      <c r="A33" s="7" t="s">
        <v>14</v>
      </c>
      <c r="B33" s="5" t="s">
        <v>15</v>
      </c>
      <c r="C33" s="6" t="s">
        <v>21</v>
      </c>
      <c r="D33" s="7">
        <v>1120</v>
      </c>
      <c r="E33" s="7" t="s">
        <v>28</v>
      </c>
      <c r="F33" s="11" t="s">
        <v>28</v>
      </c>
      <c r="G33" s="7">
        <v>600</v>
      </c>
      <c r="H33" s="7">
        <v>2000</v>
      </c>
      <c r="I33" s="11">
        <v>200</v>
      </c>
      <c r="J33" s="7">
        <v>5080</v>
      </c>
      <c r="K33" s="11">
        <v>7280</v>
      </c>
      <c r="L33" s="11"/>
      <c r="M33" s="11"/>
      <c r="N33" s="5"/>
      <c r="O33" s="5"/>
    </row>
    <row r="34" spans="1:15" ht="15">
      <c r="A34" s="6"/>
      <c r="B34" s="5"/>
      <c r="C34" s="6" t="s">
        <v>20</v>
      </c>
      <c r="D34" s="7">
        <v>1120</v>
      </c>
      <c r="E34" s="11" t="s">
        <v>28</v>
      </c>
      <c r="F34" s="11">
        <v>435</v>
      </c>
      <c r="G34" s="7">
        <v>600</v>
      </c>
      <c r="H34" s="7">
        <v>2000</v>
      </c>
      <c r="I34" s="11">
        <v>200</v>
      </c>
      <c r="J34" s="7">
        <v>5950</v>
      </c>
      <c r="K34" s="11">
        <v>8150</v>
      </c>
      <c r="L34" s="11"/>
      <c r="M34" s="11"/>
      <c r="N34" s="5"/>
      <c r="O34" s="5"/>
    </row>
    <row r="35" spans="1:15" ht="15">
      <c r="A35" s="6"/>
      <c r="B35" s="6"/>
      <c r="C35" s="6" t="s">
        <v>22</v>
      </c>
      <c r="D35" s="7">
        <v>1285</v>
      </c>
      <c r="E35" s="7" t="s">
        <v>28</v>
      </c>
      <c r="F35" s="11">
        <v>435</v>
      </c>
      <c r="G35" s="7">
        <v>600</v>
      </c>
      <c r="H35" s="7">
        <v>2000</v>
      </c>
      <c r="I35" s="11">
        <v>200</v>
      </c>
      <c r="J35" s="7">
        <v>6610</v>
      </c>
      <c r="K35" s="7">
        <v>8810</v>
      </c>
      <c r="L35" s="11"/>
      <c r="M35" s="11"/>
      <c r="N35" s="5"/>
      <c r="O35" s="5"/>
    </row>
    <row r="36" spans="1:15" ht="15">
      <c r="A36" s="6"/>
      <c r="B36" s="6"/>
      <c r="C36" s="6" t="s">
        <v>23</v>
      </c>
      <c r="D36" s="7">
        <v>1285</v>
      </c>
      <c r="E36" s="7">
        <v>150</v>
      </c>
      <c r="F36" s="7">
        <v>435</v>
      </c>
      <c r="G36" s="7">
        <v>600</v>
      </c>
      <c r="H36" s="7">
        <v>2000</v>
      </c>
      <c r="I36" s="11">
        <v>200</v>
      </c>
      <c r="J36" s="7">
        <v>7210</v>
      </c>
      <c r="K36" s="7">
        <v>9410</v>
      </c>
      <c r="L36" s="11"/>
      <c r="M36" s="11"/>
      <c r="N36" s="5"/>
      <c r="O36" s="5"/>
    </row>
    <row r="37" spans="1:15" ht="15">
      <c r="A37" s="9"/>
      <c r="B37" s="9"/>
      <c r="C37" s="9" t="s">
        <v>6</v>
      </c>
      <c r="D37" s="10">
        <v>1850</v>
      </c>
      <c r="E37" s="10">
        <v>350</v>
      </c>
      <c r="F37" s="10" t="s">
        <v>28</v>
      </c>
      <c r="G37" s="10">
        <v>600</v>
      </c>
      <c r="H37" s="10">
        <v>2000</v>
      </c>
      <c r="I37" s="10">
        <v>200</v>
      </c>
      <c r="J37" s="10">
        <v>9400</v>
      </c>
      <c r="K37" s="10">
        <v>11600</v>
      </c>
      <c r="L37" s="7"/>
      <c r="M37" s="11"/>
      <c r="N37" s="5"/>
      <c r="O37" s="5"/>
    </row>
    <row r="38" spans="12:15" ht="15">
      <c r="L38" s="11"/>
      <c r="M38" s="5"/>
      <c r="N38" s="5"/>
      <c r="O38" s="5"/>
    </row>
    <row r="39" spans="1:15" ht="15">
      <c r="A39" s="7" t="s">
        <v>17</v>
      </c>
      <c r="B39" s="6" t="s">
        <v>48</v>
      </c>
      <c r="C39" s="7"/>
      <c r="D39" s="18"/>
      <c r="E39" s="7"/>
      <c r="G39" s="6"/>
      <c r="H39" s="6"/>
      <c r="I39" s="6"/>
      <c r="J39" s="6"/>
      <c r="K39" s="6"/>
      <c r="L39" s="11"/>
      <c r="M39" s="5"/>
      <c r="N39" s="5"/>
      <c r="O39" s="5"/>
    </row>
    <row r="40" spans="1:15" ht="15">
      <c r="A40" s="7"/>
      <c r="B40" s="6" t="s">
        <v>37</v>
      </c>
      <c r="C40" s="7"/>
      <c r="D40" s="18"/>
      <c r="E40" s="7"/>
      <c r="F40" s="13" t="s">
        <v>47</v>
      </c>
      <c r="G40" s="13"/>
      <c r="H40" s="13"/>
      <c r="I40" s="21"/>
      <c r="J40" s="13"/>
      <c r="K40" s="13"/>
      <c r="L40" s="11"/>
      <c r="M40" s="5"/>
      <c r="N40" s="5"/>
      <c r="O40" s="5"/>
    </row>
    <row r="41" spans="1:15" ht="15">
      <c r="A41" s="7" t="s">
        <v>18</v>
      </c>
      <c r="B41" s="6" t="s">
        <v>38</v>
      </c>
      <c r="C41" s="7"/>
      <c r="D41" s="18"/>
      <c r="E41" s="7"/>
      <c r="F41" s="13" t="s">
        <v>36</v>
      </c>
      <c r="G41" s="13"/>
      <c r="H41" s="13"/>
      <c r="I41" s="15"/>
      <c r="J41" s="13"/>
      <c r="K41" s="13"/>
      <c r="L41" s="11"/>
      <c r="M41" s="5"/>
      <c r="N41" s="5"/>
      <c r="O41" s="5"/>
    </row>
    <row r="42" spans="1:15" ht="15">
      <c r="A42" s="6"/>
      <c r="B42" s="6" t="s">
        <v>16</v>
      </c>
      <c r="C42" s="7"/>
      <c r="D42" s="7"/>
      <c r="E42" s="7"/>
      <c r="F42" s="6"/>
      <c r="G42" s="13" t="s">
        <v>40</v>
      </c>
      <c r="H42" s="6"/>
      <c r="I42" s="7"/>
      <c r="J42" s="6"/>
      <c r="K42" s="6"/>
      <c r="L42" s="5"/>
      <c r="M42" s="5"/>
      <c r="N42" s="5"/>
      <c r="O42" s="5"/>
    </row>
    <row r="43" spans="1:15" ht="15.75">
      <c r="A43" s="23" t="s">
        <v>50</v>
      </c>
      <c r="L43" s="5"/>
      <c r="M43" s="5"/>
      <c r="N43" s="5"/>
      <c r="O43" s="5"/>
    </row>
    <row r="44" spans="12:15" ht="15">
      <c r="L44" s="5"/>
      <c r="M44" s="5"/>
      <c r="N44" s="5"/>
      <c r="O44" s="5"/>
    </row>
    <row r="45" spans="12:15" ht="15">
      <c r="L45" s="5"/>
      <c r="M45" s="5"/>
      <c r="N45" s="5"/>
      <c r="O45" s="5"/>
    </row>
    <row r="46" spans="1:15" ht="15">
      <c r="A46" s="6"/>
      <c r="B46" s="6"/>
      <c r="C46" s="7"/>
      <c r="D46" s="7"/>
      <c r="E46" s="7"/>
      <c r="F46" s="6"/>
      <c r="G46" s="6"/>
      <c r="H46" s="6"/>
      <c r="I46" s="7"/>
      <c r="J46" s="6"/>
      <c r="K46" s="6"/>
      <c r="L46" s="5"/>
      <c r="M46" s="5"/>
      <c r="N46" s="5"/>
      <c r="O46" s="5"/>
    </row>
    <row r="49" spans="1:15" ht="15">
      <c r="A49" s="6"/>
      <c r="B49" s="6"/>
      <c r="C49" s="7"/>
      <c r="D49" s="7"/>
      <c r="E49" s="7"/>
      <c r="F49" s="6"/>
      <c r="G49" s="6"/>
      <c r="H49" s="6"/>
      <c r="I49" s="7"/>
      <c r="J49" s="6"/>
      <c r="K49" s="6"/>
      <c r="L49" s="5"/>
      <c r="M49" s="5"/>
      <c r="N49" s="5"/>
      <c r="O49" s="5"/>
    </row>
    <row r="50" spans="1:15" ht="15">
      <c r="A50" s="7"/>
      <c r="B50" s="6"/>
      <c r="C50" s="7"/>
      <c r="D50" s="7"/>
      <c r="E50" s="7"/>
      <c r="F50" s="6"/>
      <c r="G50" s="6"/>
      <c r="H50" s="6"/>
      <c r="I50" s="7"/>
      <c r="J50" s="6"/>
      <c r="K50" s="6"/>
      <c r="L50" s="5"/>
      <c r="M50" s="5"/>
      <c r="N50" s="5"/>
      <c r="O50" s="5"/>
    </row>
    <row r="51" spans="1:15" ht="15">
      <c r="A51" s="6"/>
      <c r="B51" s="6"/>
      <c r="C51" s="6"/>
      <c r="D51" s="7"/>
      <c r="E51" s="6"/>
      <c r="F51" s="7"/>
      <c r="G51" s="6"/>
      <c r="H51" s="6"/>
      <c r="I51" s="6"/>
      <c r="J51" s="6"/>
      <c r="K51" s="6"/>
      <c r="L51" s="5"/>
      <c r="M51" s="5"/>
      <c r="N51" s="5"/>
      <c r="O51" s="5"/>
    </row>
    <row r="52" spans="1:15" ht="15">
      <c r="A52" s="7"/>
      <c r="B52" s="19"/>
      <c r="C52" s="6"/>
      <c r="D52" s="6"/>
      <c r="E52" s="7"/>
      <c r="F52" s="6"/>
      <c r="G52" s="6"/>
      <c r="H52" s="6"/>
      <c r="I52" s="6"/>
      <c r="J52" s="6"/>
      <c r="K52" s="6"/>
      <c r="L52" s="5"/>
      <c r="M52" s="5"/>
      <c r="N52" s="5"/>
      <c r="O52" s="5"/>
    </row>
    <row r="53" spans="1:14" ht="15.75">
      <c r="A53" s="2"/>
      <c r="B53" s="2"/>
      <c r="C53" s="4"/>
      <c r="D53" s="7"/>
      <c r="E53" s="7"/>
      <c r="F53" s="6"/>
      <c r="G53" s="6"/>
      <c r="H53" s="6"/>
      <c r="I53" s="6"/>
      <c r="J53" s="6"/>
      <c r="K53" s="6"/>
      <c r="L53" s="5"/>
      <c r="M53" s="5"/>
      <c r="N53" s="5"/>
    </row>
    <row r="54" spans="4:14" ht="15">
      <c r="D54" s="5"/>
      <c r="E54" s="5"/>
      <c r="F54" s="5"/>
      <c r="G54" s="6"/>
      <c r="H54" s="6"/>
      <c r="I54" s="6"/>
      <c r="J54" s="6"/>
      <c r="K54" s="6"/>
      <c r="L54" s="5"/>
      <c r="M54" s="5"/>
      <c r="N54" s="5"/>
    </row>
    <row r="55" spans="4:14" ht="15">
      <c r="D55" s="5"/>
      <c r="E55" s="5"/>
      <c r="F55" s="5"/>
      <c r="G55" s="6"/>
      <c r="H55" s="6"/>
      <c r="I55" s="6"/>
      <c r="J55" s="6"/>
      <c r="K55" s="6"/>
      <c r="L55" s="5"/>
      <c r="M55" s="5"/>
      <c r="N55" s="5"/>
    </row>
    <row r="56" spans="4:14" ht="15">
      <c r="D56" s="5"/>
      <c r="E56" s="5"/>
      <c r="F56" s="5"/>
      <c r="G56" s="6"/>
      <c r="H56" s="6"/>
      <c r="I56" s="6"/>
      <c r="J56" s="6"/>
      <c r="K56" s="6"/>
      <c r="L56" s="5"/>
      <c r="M56" s="5"/>
      <c r="N56" s="5"/>
    </row>
    <row r="57" spans="7:11" ht="12.75">
      <c r="G57" s="3"/>
      <c r="H57" s="3"/>
      <c r="I57" s="3"/>
      <c r="J57" s="3"/>
      <c r="K57" s="3"/>
    </row>
    <row r="58" spans="1:11" ht="15">
      <c r="A58" s="7"/>
      <c r="B58" s="6"/>
      <c r="C58" s="7"/>
      <c r="D58" s="3"/>
      <c r="E58" s="3"/>
      <c r="F58" s="3"/>
      <c r="G58" s="3"/>
      <c r="H58" s="3"/>
      <c r="I58" s="3"/>
      <c r="J58" s="3"/>
      <c r="K58" s="3"/>
    </row>
    <row r="59" spans="1:4" ht="15">
      <c r="A59" s="7"/>
      <c r="B59" s="6"/>
      <c r="C59" s="7"/>
      <c r="D59" s="3"/>
    </row>
    <row r="60" spans="1:4" ht="15">
      <c r="A60" s="7"/>
      <c r="B60" s="6"/>
      <c r="C60" s="7"/>
      <c r="D60" s="3"/>
    </row>
    <row r="61" spans="1:4" ht="12.75">
      <c r="A61" s="3"/>
      <c r="B61" s="3"/>
      <c r="C61" s="3"/>
      <c r="D61" s="3"/>
    </row>
    <row r="62" spans="1:4" ht="15">
      <c r="A62" s="7"/>
      <c r="B62" s="6"/>
      <c r="C62" s="3"/>
      <c r="D62" s="3"/>
    </row>
    <row r="63" spans="1:4" ht="12.75">
      <c r="A63" s="3"/>
      <c r="B63" s="3"/>
      <c r="C63" s="3"/>
      <c r="D63" s="3"/>
    </row>
    <row r="64" spans="1:4" ht="12.75">
      <c r="A64" s="3"/>
      <c r="B64" s="3"/>
      <c r="C64" s="3"/>
      <c r="D64" s="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  <row r="67" spans="1:4" ht="12.75">
      <c r="A67" s="3"/>
      <c r="B67" s="3"/>
      <c r="C67" s="3"/>
      <c r="D67" s="3"/>
    </row>
    <row r="68" spans="1:4" ht="12.75">
      <c r="A68" s="3"/>
      <c r="B68" s="3"/>
      <c r="C68" s="3"/>
      <c r="D68" s="3"/>
    </row>
  </sheetData>
  <sheetProtection/>
  <mergeCells count="5">
    <mergeCell ref="J7:K7"/>
    <mergeCell ref="A5:O5"/>
    <mergeCell ref="A6:O6"/>
    <mergeCell ref="A1:K1"/>
    <mergeCell ref="A2:K2"/>
  </mergeCells>
  <printOptions/>
  <pageMargins left="0.5" right="0.5" top="0.25" bottom="0.25" header="0.5" footer="0.5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C1">
      <selection activeCell="B13" sqref="B13"/>
    </sheetView>
  </sheetViews>
  <sheetFormatPr defaultColWidth="9.140625" defaultRowHeight="12.75"/>
  <cols>
    <col min="1" max="1" width="4.421875" style="28" customWidth="1"/>
    <col min="2" max="2" width="20.7109375" style="28" customWidth="1"/>
    <col min="3" max="3" width="12.7109375" style="28" customWidth="1"/>
    <col min="4" max="4" width="10.00390625" style="28" customWidth="1"/>
    <col min="5" max="5" width="9.7109375" style="28" customWidth="1"/>
    <col min="6" max="6" width="12.7109375" style="28" customWidth="1"/>
    <col min="7" max="7" width="9.7109375" style="28" customWidth="1"/>
    <col min="8" max="8" width="11.7109375" style="28" customWidth="1"/>
    <col min="9" max="9" width="9.7109375" style="28" customWidth="1"/>
    <col min="10" max="10" width="16.28125" style="28" customWidth="1"/>
    <col min="11" max="11" width="15.8515625" style="28" customWidth="1"/>
    <col min="12" max="16384" width="9.140625" style="28" customWidth="1"/>
  </cols>
  <sheetData>
    <row r="1" ht="12.75">
      <c r="K1" s="42"/>
    </row>
    <row r="2" spans="1:11" ht="12.75">
      <c r="A2" s="246" t="s">
        <v>39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79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ht="12.75" hidden="1"/>
    <row r="5" ht="12.75" hidden="1"/>
    <row r="6" spans="1:11" ht="12.75" hidden="1">
      <c r="A6" s="246" t="s">
        <v>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</row>
    <row r="7" spans="1:11" ht="15.75" customHeight="1" hidden="1">
      <c r="A7" s="247" t="s">
        <v>1</v>
      </c>
      <c r="B7" s="247"/>
      <c r="C7" s="247"/>
      <c r="D7" s="247"/>
      <c r="E7" s="247"/>
      <c r="F7" s="247"/>
      <c r="G7" s="247"/>
      <c r="H7" s="247"/>
      <c r="I7" s="247"/>
      <c r="J7" s="250"/>
      <c r="K7" s="250"/>
    </row>
    <row r="8" spans="1:11" ht="15.75" customHeight="1" hidden="1">
      <c r="A8" s="30"/>
      <c r="B8" s="30"/>
      <c r="C8" s="30"/>
      <c r="D8" s="30"/>
      <c r="E8" s="30"/>
      <c r="F8" s="30"/>
      <c r="G8" s="30"/>
      <c r="H8" s="30"/>
      <c r="I8" s="30"/>
      <c r="J8" s="250"/>
      <c r="K8" s="250"/>
    </row>
    <row r="9" spans="2:11" ht="15.75" customHeight="1">
      <c r="B9" s="31"/>
      <c r="D9" s="30" t="s">
        <v>25</v>
      </c>
      <c r="E9" s="27" t="s">
        <v>27</v>
      </c>
      <c r="F9" s="27" t="s">
        <v>30</v>
      </c>
      <c r="G9" s="27" t="s">
        <v>32</v>
      </c>
      <c r="H9" s="27" t="s">
        <v>31</v>
      </c>
      <c r="I9" s="27" t="s">
        <v>34</v>
      </c>
      <c r="J9" s="27" t="s">
        <v>52</v>
      </c>
      <c r="K9" s="27" t="s">
        <v>52</v>
      </c>
    </row>
    <row r="10" spans="1:11" ht="12.75">
      <c r="A10" s="27">
        <v>1</v>
      </c>
      <c r="B10" s="30" t="s">
        <v>33</v>
      </c>
      <c r="C10" s="30" t="s">
        <v>19</v>
      </c>
      <c r="D10" s="27" t="s">
        <v>26</v>
      </c>
      <c r="E10" s="27" t="s">
        <v>26</v>
      </c>
      <c r="F10" s="27" t="s">
        <v>56</v>
      </c>
      <c r="G10" s="27" t="s">
        <v>42</v>
      </c>
      <c r="H10" s="30" t="s">
        <v>26</v>
      </c>
      <c r="I10" s="27" t="s">
        <v>35</v>
      </c>
      <c r="J10" s="27" t="s">
        <v>45</v>
      </c>
      <c r="K10" s="30" t="s">
        <v>46</v>
      </c>
    </row>
    <row r="11" spans="1:11" ht="12.75">
      <c r="A11" s="32"/>
      <c r="B11" s="16"/>
      <c r="C11" s="16"/>
      <c r="D11" s="29" t="s">
        <v>55</v>
      </c>
      <c r="E11" s="29" t="s">
        <v>55</v>
      </c>
      <c r="F11" s="29" t="s">
        <v>55</v>
      </c>
      <c r="G11" s="16"/>
      <c r="H11" s="16"/>
      <c r="I11" s="16"/>
      <c r="J11" s="29" t="s">
        <v>72</v>
      </c>
      <c r="K11" s="29" t="s">
        <v>49</v>
      </c>
    </row>
    <row r="12" spans="1:11" ht="12.75" customHeight="1">
      <c r="A12" s="33"/>
      <c r="B12" s="22"/>
      <c r="C12" s="22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>
        <v>6</v>
      </c>
      <c r="J12" s="34">
        <v>7</v>
      </c>
      <c r="K12" s="34">
        <v>8</v>
      </c>
    </row>
    <row r="13" spans="1:11" ht="12.75" hidden="1">
      <c r="A13" s="32"/>
      <c r="B13" s="32"/>
      <c r="C13" s="16"/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 t="s">
        <v>29</v>
      </c>
      <c r="J13" s="29" t="s">
        <v>29</v>
      </c>
      <c r="K13" s="29" t="s">
        <v>29</v>
      </c>
    </row>
    <row r="14" spans="1:11" ht="12.75">
      <c r="A14" s="35" t="s">
        <v>2</v>
      </c>
      <c r="B14" s="28" t="s">
        <v>3</v>
      </c>
      <c r="C14" s="36" t="s">
        <v>21</v>
      </c>
      <c r="D14" s="35">
        <v>725</v>
      </c>
      <c r="E14" s="35" t="s">
        <v>28</v>
      </c>
      <c r="F14" s="25" t="s">
        <v>28</v>
      </c>
      <c r="G14" s="35">
        <v>150</v>
      </c>
      <c r="H14" s="35">
        <v>120</v>
      </c>
      <c r="I14" s="25">
        <v>200</v>
      </c>
      <c r="J14" s="35">
        <f>+D14*4+G14</f>
        <v>3050</v>
      </c>
      <c r="K14" s="25">
        <f aca="true" t="shared" si="0" ref="K14:K38">+J14+I14+H14</f>
        <v>3370</v>
      </c>
    </row>
    <row r="15" spans="1:11" ht="12.75">
      <c r="A15" s="35"/>
      <c r="B15" s="28" t="s">
        <v>4</v>
      </c>
      <c r="C15" s="36" t="s">
        <v>20</v>
      </c>
      <c r="D15" s="35">
        <v>725</v>
      </c>
      <c r="E15" s="25" t="s">
        <v>28</v>
      </c>
      <c r="F15" s="25">
        <v>65</v>
      </c>
      <c r="G15" s="35">
        <v>150</v>
      </c>
      <c r="H15" s="35">
        <v>120</v>
      </c>
      <c r="I15" s="25">
        <v>200</v>
      </c>
      <c r="J15" s="35">
        <f>+D15*4+F15*4+G15</f>
        <v>3310</v>
      </c>
      <c r="K15" s="25">
        <f t="shared" si="0"/>
        <v>3630</v>
      </c>
    </row>
    <row r="16" spans="1:11" ht="12.75">
      <c r="A16" s="35"/>
      <c r="B16" s="36" t="s">
        <v>5</v>
      </c>
      <c r="C16" s="36" t="s">
        <v>22</v>
      </c>
      <c r="D16" s="35">
        <v>900</v>
      </c>
      <c r="E16" s="35" t="s">
        <v>28</v>
      </c>
      <c r="F16" s="25">
        <v>65</v>
      </c>
      <c r="G16" s="35">
        <v>150</v>
      </c>
      <c r="H16" s="35">
        <v>120</v>
      </c>
      <c r="I16" s="25">
        <v>200</v>
      </c>
      <c r="J16" s="35">
        <f>+D16*4+F16*4+G16</f>
        <v>4010</v>
      </c>
      <c r="K16" s="25">
        <f t="shared" si="0"/>
        <v>4330</v>
      </c>
    </row>
    <row r="17" spans="1:11" ht="12.75">
      <c r="A17" s="35"/>
      <c r="B17" s="36"/>
      <c r="C17" s="36" t="s">
        <v>23</v>
      </c>
      <c r="D17" s="35">
        <v>900</v>
      </c>
      <c r="E17" s="35">
        <v>100</v>
      </c>
      <c r="F17" s="35">
        <v>65</v>
      </c>
      <c r="G17" s="35">
        <v>150</v>
      </c>
      <c r="H17" s="35">
        <v>120</v>
      </c>
      <c r="I17" s="25">
        <v>200</v>
      </c>
      <c r="J17" s="35">
        <f>+D17*4+E17*4+F17*4+G17</f>
        <v>4410</v>
      </c>
      <c r="K17" s="25">
        <f t="shared" si="0"/>
        <v>4730</v>
      </c>
    </row>
    <row r="18" spans="1:11" ht="12.75">
      <c r="A18" s="26"/>
      <c r="B18" s="16"/>
      <c r="C18" s="16" t="s">
        <v>73</v>
      </c>
      <c r="D18" s="26">
        <v>1100</v>
      </c>
      <c r="E18" s="26" t="s">
        <v>28</v>
      </c>
      <c r="F18" s="26" t="s">
        <v>28</v>
      </c>
      <c r="G18" s="26">
        <v>150</v>
      </c>
      <c r="H18" s="26">
        <v>120</v>
      </c>
      <c r="I18" s="26">
        <v>200</v>
      </c>
      <c r="J18" s="26">
        <f>+D18*4+G18</f>
        <v>4550</v>
      </c>
      <c r="K18" s="26">
        <f t="shared" si="0"/>
        <v>4870</v>
      </c>
    </row>
    <row r="19" spans="1:11" ht="12.75">
      <c r="A19" s="35" t="s">
        <v>7</v>
      </c>
      <c r="B19" s="37" t="s">
        <v>8</v>
      </c>
      <c r="C19" s="36" t="s">
        <v>21</v>
      </c>
      <c r="D19" s="35">
        <v>550</v>
      </c>
      <c r="E19" s="35" t="s">
        <v>28</v>
      </c>
      <c r="F19" s="25" t="s">
        <v>28</v>
      </c>
      <c r="G19" s="35">
        <v>150</v>
      </c>
      <c r="H19" s="35">
        <v>120</v>
      </c>
      <c r="I19" s="25">
        <v>200</v>
      </c>
      <c r="J19" s="35">
        <f>+D19*4+G19</f>
        <v>2350</v>
      </c>
      <c r="K19" s="25">
        <f t="shared" si="0"/>
        <v>2670</v>
      </c>
    </row>
    <row r="20" spans="1:11" ht="12.75">
      <c r="A20" s="25"/>
      <c r="B20" s="28" t="s">
        <v>4</v>
      </c>
      <c r="C20" s="36" t="s">
        <v>20</v>
      </c>
      <c r="D20" s="35">
        <v>550</v>
      </c>
      <c r="E20" s="25" t="s">
        <v>28</v>
      </c>
      <c r="F20" s="25">
        <v>65</v>
      </c>
      <c r="G20" s="35">
        <v>150</v>
      </c>
      <c r="H20" s="35">
        <v>120</v>
      </c>
      <c r="I20" s="25">
        <v>200</v>
      </c>
      <c r="J20" s="35">
        <f>+D20*4+F20*4+G20</f>
        <v>2610</v>
      </c>
      <c r="K20" s="25">
        <f t="shared" si="0"/>
        <v>2930</v>
      </c>
    </row>
    <row r="21" spans="1:11" ht="12.75">
      <c r="A21" s="35"/>
      <c r="B21" s="36" t="s">
        <v>5</v>
      </c>
      <c r="C21" s="36" t="s">
        <v>22</v>
      </c>
      <c r="D21" s="35">
        <v>725</v>
      </c>
      <c r="E21" s="35" t="s">
        <v>28</v>
      </c>
      <c r="F21" s="25">
        <v>65</v>
      </c>
      <c r="G21" s="35">
        <v>150</v>
      </c>
      <c r="H21" s="35">
        <v>120</v>
      </c>
      <c r="I21" s="25">
        <v>200</v>
      </c>
      <c r="J21" s="35">
        <f>+D21*4+F21*4+G21</f>
        <v>3310</v>
      </c>
      <c r="K21" s="25">
        <f t="shared" si="0"/>
        <v>3630</v>
      </c>
    </row>
    <row r="22" spans="1:11" ht="12.75">
      <c r="A22" s="35"/>
      <c r="B22" s="36"/>
      <c r="C22" s="36" t="s">
        <v>23</v>
      </c>
      <c r="D22" s="35">
        <v>725</v>
      </c>
      <c r="E22" s="35">
        <v>100</v>
      </c>
      <c r="F22" s="35">
        <v>65</v>
      </c>
      <c r="G22" s="35">
        <v>150</v>
      </c>
      <c r="H22" s="35">
        <v>120</v>
      </c>
      <c r="I22" s="25">
        <v>200</v>
      </c>
      <c r="J22" s="35">
        <f>+D22*4+E22*4+F22*4+G22</f>
        <v>3710</v>
      </c>
      <c r="K22" s="25">
        <f t="shared" si="0"/>
        <v>4030</v>
      </c>
    </row>
    <row r="23" spans="1:11" ht="12.75">
      <c r="A23" s="26"/>
      <c r="B23" s="16"/>
      <c r="C23" s="16" t="s">
        <v>73</v>
      </c>
      <c r="D23" s="26">
        <v>815</v>
      </c>
      <c r="E23" s="26" t="s">
        <v>28</v>
      </c>
      <c r="F23" s="26" t="s">
        <v>54</v>
      </c>
      <c r="G23" s="26">
        <v>150</v>
      </c>
      <c r="H23" s="26">
        <v>120</v>
      </c>
      <c r="I23" s="26">
        <v>200</v>
      </c>
      <c r="J23" s="26">
        <f>+D23*4+G23</f>
        <v>3410</v>
      </c>
      <c r="K23" s="26">
        <f t="shared" si="0"/>
        <v>3730</v>
      </c>
    </row>
    <row r="24" spans="1:11" ht="12.75">
      <c r="A24" s="35" t="s">
        <v>9</v>
      </c>
      <c r="B24" s="36" t="s">
        <v>10</v>
      </c>
      <c r="C24" s="36" t="s">
        <v>21</v>
      </c>
      <c r="D24" s="35">
        <v>450</v>
      </c>
      <c r="E24" s="35" t="s">
        <v>28</v>
      </c>
      <c r="F24" s="25" t="s">
        <v>28</v>
      </c>
      <c r="G24" s="35">
        <v>150</v>
      </c>
      <c r="H24" s="35">
        <v>120</v>
      </c>
      <c r="I24" s="25">
        <v>200</v>
      </c>
      <c r="J24" s="35">
        <f>+D24*4+G24</f>
        <v>1950</v>
      </c>
      <c r="K24" s="25">
        <f t="shared" si="0"/>
        <v>2270</v>
      </c>
    </row>
    <row r="25" spans="1:11" ht="12.75">
      <c r="A25" s="35"/>
      <c r="B25" s="28" t="s">
        <v>4</v>
      </c>
      <c r="C25" s="36" t="s">
        <v>20</v>
      </c>
      <c r="D25" s="35">
        <v>450</v>
      </c>
      <c r="E25" s="25" t="s">
        <v>28</v>
      </c>
      <c r="F25" s="25">
        <v>65</v>
      </c>
      <c r="G25" s="35">
        <v>150</v>
      </c>
      <c r="H25" s="35">
        <v>120</v>
      </c>
      <c r="I25" s="25">
        <v>200</v>
      </c>
      <c r="J25" s="35">
        <f>+D25*4+F25*4+G25</f>
        <v>2210</v>
      </c>
      <c r="K25" s="25">
        <f t="shared" si="0"/>
        <v>2530</v>
      </c>
    </row>
    <row r="26" spans="1:11" ht="12.75">
      <c r="A26" s="25"/>
      <c r="B26" s="28" t="s">
        <v>5</v>
      </c>
      <c r="C26" s="36" t="s">
        <v>22</v>
      </c>
      <c r="D26" s="35">
        <v>550</v>
      </c>
      <c r="E26" s="35" t="s">
        <v>28</v>
      </c>
      <c r="F26" s="25">
        <v>65</v>
      </c>
      <c r="G26" s="35">
        <v>150</v>
      </c>
      <c r="H26" s="35">
        <v>120</v>
      </c>
      <c r="I26" s="25">
        <v>200</v>
      </c>
      <c r="J26" s="35">
        <f>+D26*4+F26*4+G26</f>
        <v>2610</v>
      </c>
      <c r="K26" s="25">
        <f t="shared" si="0"/>
        <v>2930</v>
      </c>
    </row>
    <row r="27" spans="1:11" ht="12.75">
      <c r="A27" s="25"/>
      <c r="C27" s="36" t="s">
        <v>23</v>
      </c>
      <c r="D27" s="35">
        <v>550</v>
      </c>
      <c r="E27" s="35">
        <v>100</v>
      </c>
      <c r="F27" s="35">
        <v>65</v>
      </c>
      <c r="G27" s="35">
        <v>150</v>
      </c>
      <c r="H27" s="35">
        <v>120</v>
      </c>
      <c r="I27" s="25">
        <v>200</v>
      </c>
      <c r="J27" s="35">
        <f>+D27*4+E27*4+F27*4+G27</f>
        <v>3010</v>
      </c>
      <c r="K27" s="25">
        <f t="shared" si="0"/>
        <v>3330</v>
      </c>
    </row>
    <row r="28" spans="1:11" ht="12.75">
      <c r="A28" s="26"/>
      <c r="B28" s="16"/>
      <c r="C28" s="16" t="s">
        <v>73</v>
      </c>
      <c r="D28" s="26">
        <v>630</v>
      </c>
      <c r="E28" s="26" t="s">
        <v>28</v>
      </c>
      <c r="F28" s="26" t="s">
        <v>28</v>
      </c>
      <c r="G28" s="26">
        <v>150</v>
      </c>
      <c r="H28" s="26">
        <v>120</v>
      </c>
      <c r="I28" s="26">
        <v>200</v>
      </c>
      <c r="J28" s="26">
        <f>+D28*4+G28</f>
        <v>2670</v>
      </c>
      <c r="K28" s="26">
        <f t="shared" si="0"/>
        <v>2990</v>
      </c>
    </row>
    <row r="29" spans="1:11" ht="12.75">
      <c r="A29" s="35" t="s">
        <v>11</v>
      </c>
      <c r="B29" s="28" t="s">
        <v>12</v>
      </c>
      <c r="C29" s="36" t="s">
        <v>21</v>
      </c>
      <c r="D29" s="35">
        <v>360</v>
      </c>
      <c r="E29" s="35" t="s">
        <v>28</v>
      </c>
      <c r="F29" s="25" t="s">
        <v>28</v>
      </c>
      <c r="G29" s="35">
        <v>150</v>
      </c>
      <c r="H29" s="35">
        <v>120</v>
      </c>
      <c r="I29" s="25">
        <v>200</v>
      </c>
      <c r="J29" s="35">
        <f>+D29*4+G29</f>
        <v>1590</v>
      </c>
      <c r="K29" s="25">
        <f t="shared" si="0"/>
        <v>1910</v>
      </c>
    </row>
    <row r="30" spans="1:11" ht="12.75">
      <c r="A30" s="35"/>
      <c r="B30" s="36" t="s">
        <v>13</v>
      </c>
      <c r="C30" s="36" t="s">
        <v>20</v>
      </c>
      <c r="D30" s="35">
        <v>360</v>
      </c>
      <c r="E30" s="25" t="s">
        <v>28</v>
      </c>
      <c r="F30" s="25">
        <v>65</v>
      </c>
      <c r="G30" s="35">
        <v>150</v>
      </c>
      <c r="H30" s="35">
        <v>120</v>
      </c>
      <c r="I30" s="25">
        <v>200</v>
      </c>
      <c r="J30" s="35">
        <f>+D30*4+F30*4+G30</f>
        <v>1850</v>
      </c>
      <c r="K30" s="25">
        <f t="shared" si="0"/>
        <v>2170</v>
      </c>
    </row>
    <row r="31" spans="1:11" ht="12.75">
      <c r="A31" s="35"/>
      <c r="B31" s="28" t="s">
        <v>4</v>
      </c>
      <c r="C31" s="36" t="s">
        <v>22</v>
      </c>
      <c r="D31" s="35">
        <v>450</v>
      </c>
      <c r="E31" s="35" t="s">
        <v>28</v>
      </c>
      <c r="F31" s="25">
        <v>65</v>
      </c>
      <c r="G31" s="35">
        <v>150</v>
      </c>
      <c r="H31" s="35">
        <v>120</v>
      </c>
      <c r="I31" s="25">
        <v>200</v>
      </c>
      <c r="J31" s="35">
        <f>+D31*4+F31*4+G31</f>
        <v>2210</v>
      </c>
      <c r="K31" s="25">
        <f t="shared" si="0"/>
        <v>2530</v>
      </c>
    </row>
    <row r="32" spans="2:11" ht="12.75">
      <c r="B32" s="28" t="s">
        <v>24</v>
      </c>
      <c r="C32" s="36" t="s">
        <v>23</v>
      </c>
      <c r="D32" s="35">
        <v>450</v>
      </c>
      <c r="E32" s="35">
        <v>100</v>
      </c>
      <c r="F32" s="35">
        <v>65</v>
      </c>
      <c r="G32" s="35">
        <v>150</v>
      </c>
      <c r="H32" s="35">
        <v>120</v>
      </c>
      <c r="I32" s="25">
        <v>200</v>
      </c>
      <c r="J32" s="35">
        <f>+D32*4+E32*4+F32*4+G32</f>
        <v>2610</v>
      </c>
      <c r="K32" s="25">
        <f t="shared" si="0"/>
        <v>2930</v>
      </c>
    </row>
    <row r="33" spans="1:11" ht="12.75">
      <c r="A33" s="16"/>
      <c r="B33" s="16"/>
      <c r="C33" s="16" t="s">
        <v>73</v>
      </c>
      <c r="D33" s="26">
        <v>550</v>
      </c>
      <c r="E33" s="26" t="s">
        <v>28</v>
      </c>
      <c r="F33" s="26" t="s">
        <v>28</v>
      </c>
      <c r="G33" s="26">
        <v>150</v>
      </c>
      <c r="H33" s="26">
        <v>120</v>
      </c>
      <c r="I33" s="26">
        <v>200</v>
      </c>
      <c r="J33" s="26">
        <f>+D33*4+G33</f>
        <v>2350</v>
      </c>
      <c r="K33" s="26">
        <f t="shared" si="0"/>
        <v>2670</v>
      </c>
    </row>
    <row r="34" spans="1:11" ht="12.75">
      <c r="A34" s="35" t="s">
        <v>14</v>
      </c>
      <c r="B34" s="28" t="s">
        <v>15</v>
      </c>
      <c r="C34" s="36" t="s">
        <v>21</v>
      </c>
      <c r="D34" s="35">
        <v>1350</v>
      </c>
      <c r="E34" s="35" t="s">
        <v>28</v>
      </c>
      <c r="F34" s="25" t="s">
        <v>28</v>
      </c>
      <c r="G34" s="35">
        <v>725</v>
      </c>
      <c r="H34" s="35">
        <v>2400</v>
      </c>
      <c r="I34" s="25">
        <v>200</v>
      </c>
      <c r="J34" s="35">
        <f>+D34*4+G34</f>
        <v>6125</v>
      </c>
      <c r="K34" s="25">
        <f t="shared" si="0"/>
        <v>8725</v>
      </c>
    </row>
    <row r="35" spans="1:11" ht="12.75">
      <c r="A35" s="36"/>
      <c r="C35" s="36" t="s">
        <v>20</v>
      </c>
      <c r="D35" s="35">
        <v>1350</v>
      </c>
      <c r="E35" s="25" t="s">
        <v>28</v>
      </c>
      <c r="F35" s="25">
        <v>265</v>
      </c>
      <c r="G35" s="35">
        <v>725</v>
      </c>
      <c r="H35" s="35">
        <v>2400</v>
      </c>
      <c r="I35" s="25">
        <v>200</v>
      </c>
      <c r="J35" s="35">
        <f>+D35*4+F35*4+G35</f>
        <v>7185</v>
      </c>
      <c r="K35" s="25">
        <f t="shared" si="0"/>
        <v>9785</v>
      </c>
    </row>
    <row r="36" spans="1:11" ht="12.75">
      <c r="A36" s="36"/>
      <c r="B36" s="36"/>
      <c r="C36" s="36" t="s">
        <v>22</v>
      </c>
      <c r="D36" s="35">
        <v>1560</v>
      </c>
      <c r="E36" s="35" t="s">
        <v>28</v>
      </c>
      <c r="F36" s="25">
        <v>265</v>
      </c>
      <c r="G36" s="35">
        <v>725</v>
      </c>
      <c r="H36" s="35">
        <v>2400</v>
      </c>
      <c r="I36" s="25">
        <v>200</v>
      </c>
      <c r="J36" s="35">
        <f>+D36*4+F36*4+G36</f>
        <v>8025</v>
      </c>
      <c r="K36" s="25">
        <f t="shared" si="0"/>
        <v>10625</v>
      </c>
    </row>
    <row r="37" spans="1:11" ht="12.75">
      <c r="A37" s="36"/>
      <c r="B37" s="36"/>
      <c r="C37" s="36" t="s">
        <v>23</v>
      </c>
      <c r="D37" s="35">
        <v>1560</v>
      </c>
      <c r="E37" s="35">
        <v>180</v>
      </c>
      <c r="F37" s="35">
        <v>265</v>
      </c>
      <c r="G37" s="35">
        <v>725</v>
      </c>
      <c r="H37" s="35">
        <v>2400</v>
      </c>
      <c r="I37" s="25">
        <v>200</v>
      </c>
      <c r="J37" s="35">
        <f>+D37*4+E37*4+F37*4+G37</f>
        <v>8745</v>
      </c>
      <c r="K37" s="25">
        <f t="shared" si="0"/>
        <v>11345</v>
      </c>
    </row>
    <row r="38" spans="1:11" ht="12.75">
      <c r="A38" s="16"/>
      <c r="B38" s="16"/>
      <c r="C38" s="16" t="s">
        <v>73</v>
      </c>
      <c r="D38" s="26">
        <v>2240</v>
      </c>
      <c r="E38" s="26" t="s">
        <v>28</v>
      </c>
      <c r="F38" s="26" t="s">
        <v>28</v>
      </c>
      <c r="G38" s="26">
        <v>725</v>
      </c>
      <c r="H38" s="26">
        <v>2400</v>
      </c>
      <c r="I38" s="26">
        <v>200</v>
      </c>
      <c r="J38" s="26">
        <f>+D38*4+G38</f>
        <v>9685</v>
      </c>
      <c r="K38" s="26">
        <f t="shared" si="0"/>
        <v>12285</v>
      </c>
    </row>
    <row r="39" ht="6" customHeight="1"/>
    <row r="40" spans="1:11" ht="12.75">
      <c r="A40" s="35" t="s">
        <v>2</v>
      </c>
      <c r="B40" s="38" t="s">
        <v>65</v>
      </c>
      <c r="C40" s="28" t="s">
        <v>62</v>
      </c>
      <c r="D40" s="35" t="s">
        <v>63</v>
      </c>
      <c r="E40" s="39" t="s">
        <v>57</v>
      </c>
      <c r="F40" s="35" t="s">
        <v>58</v>
      </c>
      <c r="G40" s="40" t="s">
        <v>64</v>
      </c>
      <c r="H40" s="35" t="s">
        <v>59</v>
      </c>
      <c r="I40" s="35" t="s">
        <v>60</v>
      </c>
      <c r="J40" s="36"/>
      <c r="K40" s="36"/>
    </row>
    <row r="41" spans="1:11" ht="12.75">
      <c r="A41" s="35"/>
      <c r="B41" s="35"/>
      <c r="C41" s="25">
        <v>185</v>
      </c>
      <c r="D41" s="35">
        <v>185</v>
      </c>
      <c r="E41" s="39">
        <v>220</v>
      </c>
      <c r="F41" s="35">
        <v>20</v>
      </c>
      <c r="G41" s="40">
        <v>60</v>
      </c>
      <c r="H41" s="35">
        <v>55</v>
      </c>
      <c r="I41" s="30">
        <v>725</v>
      </c>
      <c r="J41" s="41"/>
      <c r="K41" s="41"/>
    </row>
    <row r="42" spans="1:11" ht="12.75">
      <c r="A42" s="35" t="s">
        <v>61</v>
      </c>
      <c r="B42" s="38" t="s">
        <v>71</v>
      </c>
      <c r="C42" s="25" t="s">
        <v>28</v>
      </c>
      <c r="D42" s="35" t="s">
        <v>28</v>
      </c>
      <c r="E42" s="39">
        <v>110</v>
      </c>
      <c r="F42" s="35" t="s">
        <v>28</v>
      </c>
      <c r="G42" s="40" t="s">
        <v>28</v>
      </c>
      <c r="H42" s="35">
        <v>40</v>
      </c>
      <c r="I42" s="30">
        <f>+E42+H42</f>
        <v>150</v>
      </c>
      <c r="J42" s="41"/>
      <c r="K42" s="41"/>
    </row>
    <row r="43" spans="1:11" ht="6.75" customHeight="1">
      <c r="A43" s="26"/>
      <c r="B43" s="16"/>
      <c r="C43" s="26"/>
      <c r="D43" s="16"/>
      <c r="E43" s="26"/>
      <c r="F43" s="16"/>
      <c r="G43" s="26"/>
      <c r="H43" s="16"/>
      <c r="I43" s="16"/>
      <c r="J43" s="32"/>
      <c r="K43" s="32"/>
    </row>
    <row r="44" spans="1:11" ht="12.75">
      <c r="A44" s="28" t="s">
        <v>69</v>
      </c>
      <c r="B44" s="28" t="s">
        <v>70</v>
      </c>
      <c r="J44" s="36"/>
      <c r="K44" s="36"/>
    </row>
    <row r="45" spans="2:11" ht="16.5" customHeight="1">
      <c r="B45" s="248" t="s">
        <v>66</v>
      </c>
      <c r="C45" s="249"/>
      <c r="D45" s="249"/>
      <c r="E45" s="249"/>
      <c r="F45" s="249"/>
      <c r="G45" s="249"/>
      <c r="H45" s="249"/>
      <c r="I45" s="249"/>
      <c r="J45" s="249"/>
      <c r="K45" s="249"/>
    </row>
    <row r="46" ht="12.75">
      <c r="B46" s="28" t="s">
        <v>67</v>
      </c>
    </row>
    <row r="47" ht="12.75" customHeight="1">
      <c r="B47" s="28" t="s">
        <v>68</v>
      </c>
    </row>
    <row r="49" ht="12.75">
      <c r="A49" s="41"/>
    </row>
    <row r="50" spans="2:8" ht="12.75">
      <c r="B50" s="36"/>
      <c r="C50" s="35"/>
      <c r="D50" s="35"/>
      <c r="E50" s="35"/>
      <c r="G50" s="41"/>
      <c r="H50" s="30"/>
    </row>
  </sheetData>
  <sheetProtection/>
  <mergeCells count="6">
    <mergeCell ref="A2:K2"/>
    <mergeCell ref="A3:K3"/>
    <mergeCell ref="B45:K45"/>
    <mergeCell ref="J8:K8"/>
    <mergeCell ref="A6:K6"/>
    <mergeCell ref="A7:K7"/>
  </mergeCells>
  <printOptions/>
  <pageMargins left="0.25" right="0.25" top="0.25" bottom="0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C3">
      <selection activeCell="B13" sqref="B13"/>
    </sheetView>
  </sheetViews>
  <sheetFormatPr defaultColWidth="9.140625" defaultRowHeight="12.75"/>
  <cols>
    <col min="1" max="1" width="4.421875" style="28" customWidth="1"/>
    <col min="2" max="2" width="20.7109375" style="28" customWidth="1"/>
    <col min="3" max="3" width="12.7109375" style="28" customWidth="1"/>
    <col min="4" max="4" width="10.00390625" style="28" customWidth="1"/>
    <col min="5" max="5" width="9.7109375" style="28" customWidth="1"/>
    <col min="6" max="6" width="12.7109375" style="28" customWidth="1"/>
    <col min="7" max="7" width="9.7109375" style="28" customWidth="1"/>
    <col min="8" max="8" width="11.7109375" style="28" customWidth="1"/>
    <col min="9" max="9" width="9.7109375" style="28" customWidth="1"/>
    <col min="10" max="10" width="16.28125" style="28" customWidth="1"/>
    <col min="11" max="11" width="15.8515625" style="28" customWidth="1"/>
    <col min="12" max="16384" width="9.140625" style="28" customWidth="1"/>
  </cols>
  <sheetData>
    <row r="1" ht="12.75">
      <c r="K1" s="42"/>
    </row>
    <row r="2" spans="1:11" ht="12.75">
      <c r="A2" s="246" t="s">
        <v>39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74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ht="12.75" hidden="1"/>
    <row r="5" ht="12.75" hidden="1"/>
    <row r="6" spans="1:11" ht="12.75" hidden="1">
      <c r="A6" s="246" t="s">
        <v>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</row>
    <row r="7" spans="1:11" ht="15.75" customHeight="1" hidden="1">
      <c r="A7" s="247" t="s">
        <v>1</v>
      </c>
      <c r="B7" s="247"/>
      <c r="C7" s="247"/>
      <c r="D7" s="247"/>
      <c r="E7" s="247"/>
      <c r="F7" s="247"/>
      <c r="G7" s="247"/>
      <c r="H7" s="247"/>
      <c r="I7" s="247"/>
      <c r="J7" s="250"/>
      <c r="K7" s="250"/>
    </row>
    <row r="8" spans="1:11" ht="15.75" customHeight="1" hidden="1">
      <c r="A8" s="30"/>
      <c r="B8" s="30"/>
      <c r="C8" s="30"/>
      <c r="D8" s="30"/>
      <c r="E8" s="30"/>
      <c r="F8" s="30"/>
      <c r="G8" s="30"/>
      <c r="H8" s="30"/>
      <c r="I8" s="30"/>
      <c r="J8" s="250"/>
      <c r="K8" s="250"/>
    </row>
    <row r="9" spans="2:11" ht="15.75" customHeight="1">
      <c r="B9" s="31"/>
      <c r="D9" s="30" t="s">
        <v>25</v>
      </c>
      <c r="E9" s="27" t="s">
        <v>27</v>
      </c>
      <c r="F9" s="27" t="s">
        <v>30</v>
      </c>
      <c r="G9" s="27" t="s">
        <v>32</v>
      </c>
      <c r="H9" s="27" t="s">
        <v>31</v>
      </c>
      <c r="I9" s="27" t="s">
        <v>34</v>
      </c>
      <c r="J9" s="27" t="s">
        <v>52</v>
      </c>
      <c r="K9" s="27" t="s">
        <v>52</v>
      </c>
    </row>
    <row r="10" spans="1:11" ht="12.75">
      <c r="A10" s="27">
        <v>1</v>
      </c>
      <c r="B10" s="30" t="s">
        <v>33</v>
      </c>
      <c r="C10" s="30" t="s">
        <v>19</v>
      </c>
      <c r="D10" s="27" t="s">
        <v>26</v>
      </c>
      <c r="E10" s="27" t="s">
        <v>26</v>
      </c>
      <c r="F10" s="27" t="s">
        <v>56</v>
      </c>
      <c r="G10" s="27" t="s">
        <v>42</v>
      </c>
      <c r="H10" s="30" t="s">
        <v>26</v>
      </c>
      <c r="I10" s="27" t="s">
        <v>35</v>
      </c>
      <c r="J10" s="27" t="s">
        <v>45</v>
      </c>
      <c r="K10" s="30" t="s">
        <v>46</v>
      </c>
    </row>
    <row r="11" spans="1:11" ht="12.75">
      <c r="A11" s="32"/>
      <c r="B11" s="16"/>
      <c r="C11" s="16"/>
      <c r="D11" s="29" t="s">
        <v>55</v>
      </c>
      <c r="E11" s="29" t="s">
        <v>55</v>
      </c>
      <c r="F11" s="29" t="s">
        <v>55</v>
      </c>
      <c r="G11" s="16"/>
      <c r="H11" s="16"/>
      <c r="I11" s="16"/>
      <c r="J11" s="29" t="s">
        <v>72</v>
      </c>
      <c r="K11" s="29" t="s">
        <v>49</v>
      </c>
    </row>
    <row r="12" spans="1:11" ht="12.75" customHeight="1">
      <c r="A12" s="33"/>
      <c r="B12" s="22"/>
      <c r="C12" s="22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>
        <v>6</v>
      </c>
      <c r="J12" s="34">
        <v>7</v>
      </c>
      <c r="K12" s="34">
        <v>8</v>
      </c>
    </row>
    <row r="13" spans="1:11" ht="12.75" hidden="1">
      <c r="A13" s="32"/>
      <c r="B13" s="32"/>
      <c r="C13" s="16"/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 t="s">
        <v>29</v>
      </c>
      <c r="J13" s="29" t="s">
        <v>29</v>
      </c>
      <c r="K13" s="29" t="s">
        <v>29</v>
      </c>
    </row>
    <row r="14" spans="1:11" ht="12.75">
      <c r="A14" s="35" t="s">
        <v>2</v>
      </c>
      <c r="B14" s="28" t="s">
        <v>3</v>
      </c>
      <c r="C14" s="36" t="s">
        <v>21</v>
      </c>
      <c r="D14" s="35">
        <v>725</v>
      </c>
      <c r="E14" s="35" t="s">
        <v>28</v>
      </c>
      <c r="F14" s="25" t="s">
        <v>28</v>
      </c>
      <c r="G14" s="35">
        <v>150</v>
      </c>
      <c r="H14" s="35">
        <v>120</v>
      </c>
      <c r="I14" s="25">
        <v>200</v>
      </c>
      <c r="J14" s="35">
        <f>+D14*4+G14</f>
        <v>3050</v>
      </c>
      <c r="K14" s="25">
        <f aca="true" t="shared" si="0" ref="K14:K38">+J14+I14+H14</f>
        <v>3370</v>
      </c>
    </row>
    <row r="15" spans="1:11" ht="12.75">
      <c r="A15" s="35"/>
      <c r="B15" s="28" t="s">
        <v>4</v>
      </c>
      <c r="C15" s="36" t="s">
        <v>20</v>
      </c>
      <c r="D15" s="35">
        <v>725</v>
      </c>
      <c r="E15" s="25" t="s">
        <v>28</v>
      </c>
      <c r="F15" s="25">
        <v>65</v>
      </c>
      <c r="G15" s="35">
        <v>150</v>
      </c>
      <c r="H15" s="35">
        <v>120</v>
      </c>
      <c r="I15" s="25">
        <v>200</v>
      </c>
      <c r="J15" s="35">
        <f>+D15*4+F15*4+G15</f>
        <v>3310</v>
      </c>
      <c r="K15" s="25">
        <f t="shared" si="0"/>
        <v>3630</v>
      </c>
    </row>
    <row r="16" spans="1:11" ht="12.75">
      <c r="A16" s="35"/>
      <c r="B16" s="36" t="s">
        <v>5</v>
      </c>
      <c r="C16" s="36" t="s">
        <v>22</v>
      </c>
      <c r="D16" s="35">
        <v>900</v>
      </c>
      <c r="E16" s="35" t="s">
        <v>28</v>
      </c>
      <c r="F16" s="25">
        <v>65</v>
      </c>
      <c r="G16" s="35">
        <v>150</v>
      </c>
      <c r="H16" s="35">
        <v>120</v>
      </c>
      <c r="I16" s="25">
        <v>200</v>
      </c>
      <c r="J16" s="35">
        <f>+D16*4+F16*4+G16</f>
        <v>4010</v>
      </c>
      <c r="K16" s="25">
        <f t="shared" si="0"/>
        <v>4330</v>
      </c>
    </row>
    <row r="17" spans="1:11" ht="12.75">
      <c r="A17" s="35"/>
      <c r="B17" s="36"/>
      <c r="C17" s="36" t="s">
        <v>23</v>
      </c>
      <c r="D17" s="35">
        <v>900</v>
      </c>
      <c r="E17" s="35">
        <v>100</v>
      </c>
      <c r="F17" s="35">
        <v>65</v>
      </c>
      <c r="G17" s="35">
        <v>150</v>
      </c>
      <c r="H17" s="35">
        <v>120</v>
      </c>
      <c r="I17" s="25">
        <v>200</v>
      </c>
      <c r="J17" s="35">
        <f>+D17*4+E17*4+F17*4+G17</f>
        <v>4410</v>
      </c>
      <c r="K17" s="25">
        <f t="shared" si="0"/>
        <v>4730</v>
      </c>
    </row>
    <row r="18" spans="1:11" ht="12.75">
      <c r="A18" s="26"/>
      <c r="B18" s="16"/>
      <c r="C18" s="16" t="s">
        <v>73</v>
      </c>
      <c r="D18" s="26">
        <v>1100</v>
      </c>
      <c r="E18" s="26" t="s">
        <v>28</v>
      </c>
      <c r="F18" s="26" t="s">
        <v>28</v>
      </c>
      <c r="G18" s="26">
        <v>150</v>
      </c>
      <c r="H18" s="26">
        <v>120</v>
      </c>
      <c r="I18" s="26">
        <v>200</v>
      </c>
      <c r="J18" s="26">
        <f>+D18*4+G18</f>
        <v>4550</v>
      </c>
      <c r="K18" s="26">
        <f t="shared" si="0"/>
        <v>4870</v>
      </c>
    </row>
    <row r="19" spans="1:11" ht="12.75">
      <c r="A19" s="35" t="s">
        <v>7</v>
      </c>
      <c r="B19" s="37" t="s">
        <v>8</v>
      </c>
      <c r="C19" s="36" t="s">
        <v>21</v>
      </c>
      <c r="D19" s="35">
        <v>550</v>
      </c>
      <c r="E19" s="35" t="s">
        <v>28</v>
      </c>
      <c r="F19" s="25" t="s">
        <v>28</v>
      </c>
      <c r="G19" s="35">
        <v>150</v>
      </c>
      <c r="H19" s="35">
        <v>120</v>
      </c>
      <c r="I19" s="25">
        <v>200</v>
      </c>
      <c r="J19" s="35">
        <f>+D19*4+G19</f>
        <v>2350</v>
      </c>
      <c r="K19" s="25">
        <f t="shared" si="0"/>
        <v>2670</v>
      </c>
    </row>
    <row r="20" spans="1:11" ht="12.75">
      <c r="A20" s="25"/>
      <c r="B20" s="28" t="s">
        <v>4</v>
      </c>
      <c r="C20" s="36" t="s">
        <v>20</v>
      </c>
      <c r="D20" s="35">
        <v>550</v>
      </c>
      <c r="E20" s="25" t="s">
        <v>28</v>
      </c>
      <c r="F20" s="25">
        <v>65</v>
      </c>
      <c r="G20" s="35">
        <v>150</v>
      </c>
      <c r="H20" s="35">
        <v>120</v>
      </c>
      <c r="I20" s="25">
        <v>200</v>
      </c>
      <c r="J20" s="35">
        <f>+D20*4+F20*4+G20</f>
        <v>2610</v>
      </c>
      <c r="K20" s="25">
        <f t="shared" si="0"/>
        <v>2930</v>
      </c>
    </row>
    <row r="21" spans="1:11" ht="12.75">
      <c r="A21" s="35"/>
      <c r="B21" s="36" t="s">
        <v>5</v>
      </c>
      <c r="C21" s="36" t="s">
        <v>22</v>
      </c>
      <c r="D21" s="35">
        <v>725</v>
      </c>
      <c r="E21" s="35" t="s">
        <v>28</v>
      </c>
      <c r="F21" s="25">
        <v>65</v>
      </c>
      <c r="G21" s="35">
        <v>150</v>
      </c>
      <c r="H21" s="35">
        <v>120</v>
      </c>
      <c r="I21" s="25">
        <v>200</v>
      </c>
      <c r="J21" s="35">
        <f>+D21*4+F21*4+G21</f>
        <v>3310</v>
      </c>
      <c r="K21" s="25">
        <f t="shared" si="0"/>
        <v>3630</v>
      </c>
    </row>
    <row r="22" spans="1:11" ht="12.75">
      <c r="A22" s="35"/>
      <c r="B22" s="36"/>
      <c r="C22" s="36" t="s">
        <v>23</v>
      </c>
      <c r="D22" s="35">
        <v>725</v>
      </c>
      <c r="E22" s="35">
        <v>100</v>
      </c>
      <c r="F22" s="35">
        <v>65</v>
      </c>
      <c r="G22" s="35">
        <v>150</v>
      </c>
      <c r="H22" s="35">
        <v>120</v>
      </c>
      <c r="I22" s="25">
        <v>200</v>
      </c>
      <c r="J22" s="35">
        <f>+D22*4+E22*4+F22*4+G22</f>
        <v>3710</v>
      </c>
      <c r="K22" s="25">
        <f t="shared" si="0"/>
        <v>4030</v>
      </c>
    </row>
    <row r="23" spans="1:11" ht="12.75">
      <c r="A23" s="26"/>
      <c r="B23" s="16"/>
      <c r="C23" s="16" t="s">
        <v>73</v>
      </c>
      <c r="D23" s="26">
        <v>815</v>
      </c>
      <c r="E23" s="26" t="s">
        <v>28</v>
      </c>
      <c r="F23" s="26" t="s">
        <v>54</v>
      </c>
      <c r="G23" s="26">
        <v>150</v>
      </c>
      <c r="H23" s="26">
        <v>120</v>
      </c>
      <c r="I23" s="26">
        <v>200</v>
      </c>
      <c r="J23" s="26">
        <f>+D23*4+G23</f>
        <v>3410</v>
      </c>
      <c r="K23" s="26">
        <f t="shared" si="0"/>
        <v>3730</v>
      </c>
    </row>
    <row r="24" spans="1:11" ht="12.75">
      <c r="A24" s="35" t="s">
        <v>9</v>
      </c>
      <c r="B24" s="36" t="s">
        <v>10</v>
      </c>
      <c r="C24" s="36" t="s">
        <v>21</v>
      </c>
      <c r="D24" s="35">
        <v>450</v>
      </c>
      <c r="E24" s="35" t="s">
        <v>28</v>
      </c>
      <c r="F24" s="25" t="s">
        <v>28</v>
      </c>
      <c r="G24" s="35">
        <v>150</v>
      </c>
      <c r="H24" s="35">
        <v>120</v>
      </c>
      <c r="I24" s="25">
        <v>200</v>
      </c>
      <c r="J24" s="35">
        <f>+D24*4+G24</f>
        <v>1950</v>
      </c>
      <c r="K24" s="25">
        <f t="shared" si="0"/>
        <v>2270</v>
      </c>
    </row>
    <row r="25" spans="1:11" ht="12.75">
      <c r="A25" s="35"/>
      <c r="B25" s="28" t="s">
        <v>4</v>
      </c>
      <c r="C25" s="36" t="s">
        <v>20</v>
      </c>
      <c r="D25" s="35">
        <v>450</v>
      </c>
      <c r="E25" s="25" t="s">
        <v>28</v>
      </c>
      <c r="F25" s="25">
        <v>65</v>
      </c>
      <c r="G25" s="35">
        <v>150</v>
      </c>
      <c r="H25" s="35">
        <v>120</v>
      </c>
      <c r="I25" s="25">
        <v>200</v>
      </c>
      <c r="J25" s="35">
        <f>+D25*4+F25*4+G25</f>
        <v>2210</v>
      </c>
      <c r="K25" s="25">
        <f t="shared" si="0"/>
        <v>2530</v>
      </c>
    </row>
    <row r="26" spans="1:11" ht="12.75">
      <c r="A26" s="25"/>
      <c r="B26" s="28" t="s">
        <v>5</v>
      </c>
      <c r="C26" s="36" t="s">
        <v>22</v>
      </c>
      <c r="D26" s="35">
        <v>550</v>
      </c>
      <c r="E26" s="35" t="s">
        <v>28</v>
      </c>
      <c r="F26" s="25">
        <v>65</v>
      </c>
      <c r="G26" s="35">
        <v>150</v>
      </c>
      <c r="H26" s="35">
        <v>120</v>
      </c>
      <c r="I26" s="25">
        <v>200</v>
      </c>
      <c r="J26" s="35">
        <f>+D26*4+F26*4+G26</f>
        <v>2610</v>
      </c>
      <c r="K26" s="25">
        <f t="shared" si="0"/>
        <v>2930</v>
      </c>
    </row>
    <row r="27" spans="1:11" ht="12.75">
      <c r="A27" s="25"/>
      <c r="C27" s="36" t="s">
        <v>23</v>
      </c>
      <c r="D27" s="35">
        <v>550</v>
      </c>
      <c r="E27" s="35">
        <v>100</v>
      </c>
      <c r="F27" s="35">
        <v>65</v>
      </c>
      <c r="G27" s="35">
        <v>150</v>
      </c>
      <c r="H27" s="35">
        <v>120</v>
      </c>
      <c r="I27" s="25">
        <v>200</v>
      </c>
      <c r="J27" s="35">
        <f>+D27*4+E27*4+F27*4+G27</f>
        <v>3010</v>
      </c>
      <c r="K27" s="25">
        <f t="shared" si="0"/>
        <v>3330</v>
      </c>
    </row>
    <row r="28" spans="1:11" ht="12.75">
      <c r="A28" s="26"/>
      <c r="B28" s="16"/>
      <c r="C28" s="16" t="s">
        <v>73</v>
      </c>
      <c r="D28" s="26">
        <v>630</v>
      </c>
      <c r="E28" s="26" t="s">
        <v>28</v>
      </c>
      <c r="F28" s="26" t="s">
        <v>28</v>
      </c>
      <c r="G28" s="26">
        <v>150</v>
      </c>
      <c r="H28" s="26">
        <v>120</v>
      </c>
      <c r="I28" s="26">
        <v>200</v>
      </c>
      <c r="J28" s="26">
        <f>+D28*4+G28</f>
        <v>2670</v>
      </c>
      <c r="K28" s="26">
        <f t="shared" si="0"/>
        <v>2990</v>
      </c>
    </row>
    <row r="29" spans="1:11" ht="12.75">
      <c r="A29" s="35" t="s">
        <v>11</v>
      </c>
      <c r="B29" s="28" t="s">
        <v>12</v>
      </c>
      <c r="C29" s="36" t="s">
        <v>21</v>
      </c>
      <c r="D29" s="35">
        <v>360</v>
      </c>
      <c r="E29" s="35" t="s">
        <v>28</v>
      </c>
      <c r="F29" s="25" t="s">
        <v>28</v>
      </c>
      <c r="G29" s="35">
        <v>150</v>
      </c>
      <c r="H29" s="35">
        <v>120</v>
      </c>
      <c r="I29" s="25">
        <v>200</v>
      </c>
      <c r="J29" s="35">
        <f>+D29*4+G29</f>
        <v>1590</v>
      </c>
      <c r="K29" s="25">
        <f t="shared" si="0"/>
        <v>1910</v>
      </c>
    </row>
    <row r="30" spans="1:11" ht="12.75">
      <c r="A30" s="35"/>
      <c r="B30" s="36" t="s">
        <v>13</v>
      </c>
      <c r="C30" s="36" t="s">
        <v>20</v>
      </c>
      <c r="D30" s="35">
        <v>360</v>
      </c>
      <c r="E30" s="25" t="s">
        <v>28</v>
      </c>
      <c r="F30" s="25">
        <v>65</v>
      </c>
      <c r="G30" s="35">
        <v>150</v>
      </c>
      <c r="H30" s="35">
        <v>120</v>
      </c>
      <c r="I30" s="25">
        <v>200</v>
      </c>
      <c r="J30" s="35">
        <f>+D30*4+F30*4+G30</f>
        <v>1850</v>
      </c>
      <c r="K30" s="25">
        <f t="shared" si="0"/>
        <v>2170</v>
      </c>
    </row>
    <row r="31" spans="1:11" ht="12.75">
      <c r="A31" s="35"/>
      <c r="B31" s="28" t="s">
        <v>4</v>
      </c>
      <c r="C31" s="36" t="s">
        <v>22</v>
      </c>
      <c r="D31" s="35">
        <v>450</v>
      </c>
      <c r="E31" s="35" t="s">
        <v>28</v>
      </c>
      <c r="F31" s="25">
        <v>65</v>
      </c>
      <c r="G31" s="35">
        <v>150</v>
      </c>
      <c r="H31" s="35">
        <v>120</v>
      </c>
      <c r="I31" s="25">
        <v>200</v>
      </c>
      <c r="J31" s="35">
        <f>+D31*4+F31*4+G31</f>
        <v>2210</v>
      </c>
      <c r="K31" s="25">
        <f t="shared" si="0"/>
        <v>2530</v>
      </c>
    </row>
    <row r="32" spans="2:11" ht="12.75">
      <c r="B32" s="28" t="s">
        <v>24</v>
      </c>
      <c r="C32" s="36" t="s">
        <v>23</v>
      </c>
      <c r="D32" s="35">
        <v>450</v>
      </c>
      <c r="E32" s="35">
        <v>100</v>
      </c>
      <c r="F32" s="35">
        <v>65</v>
      </c>
      <c r="G32" s="35">
        <v>150</v>
      </c>
      <c r="H32" s="35">
        <v>120</v>
      </c>
      <c r="I32" s="25">
        <v>200</v>
      </c>
      <c r="J32" s="35">
        <f>+D32*4+E32*4+F32*4+G32</f>
        <v>2610</v>
      </c>
      <c r="K32" s="25">
        <f t="shared" si="0"/>
        <v>2930</v>
      </c>
    </row>
    <row r="33" spans="1:11" ht="12.75">
      <c r="A33" s="16"/>
      <c r="B33" s="16"/>
      <c r="C33" s="16" t="s">
        <v>73</v>
      </c>
      <c r="D33" s="26">
        <v>550</v>
      </c>
      <c r="E33" s="26" t="s">
        <v>28</v>
      </c>
      <c r="F33" s="26" t="s">
        <v>28</v>
      </c>
      <c r="G33" s="26">
        <v>150</v>
      </c>
      <c r="H33" s="26">
        <v>120</v>
      </c>
      <c r="I33" s="26">
        <v>200</v>
      </c>
      <c r="J33" s="26">
        <f>+D33*4+G33</f>
        <v>2350</v>
      </c>
      <c r="K33" s="26">
        <f t="shared" si="0"/>
        <v>2670</v>
      </c>
    </row>
    <row r="34" spans="1:11" ht="12.75">
      <c r="A34" s="35" t="s">
        <v>14</v>
      </c>
      <c r="B34" s="28" t="s">
        <v>15</v>
      </c>
      <c r="C34" s="36" t="s">
        <v>21</v>
      </c>
      <c r="D34" s="35">
        <v>1350</v>
      </c>
      <c r="E34" s="35" t="s">
        <v>28</v>
      </c>
      <c r="F34" s="25" t="s">
        <v>28</v>
      </c>
      <c r="G34" s="35">
        <v>725</v>
      </c>
      <c r="H34" s="35">
        <v>2400</v>
      </c>
      <c r="I34" s="25">
        <v>200</v>
      </c>
      <c r="J34" s="35">
        <f>+D34*4+G34</f>
        <v>6125</v>
      </c>
      <c r="K34" s="25">
        <f t="shared" si="0"/>
        <v>8725</v>
      </c>
    </row>
    <row r="35" spans="1:11" ht="12.75">
      <c r="A35" s="36"/>
      <c r="C35" s="36" t="s">
        <v>20</v>
      </c>
      <c r="D35" s="35">
        <v>1350</v>
      </c>
      <c r="E35" s="25" t="s">
        <v>28</v>
      </c>
      <c r="F35" s="25">
        <v>265</v>
      </c>
      <c r="G35" s="35">
        <v>725</v>
      </c>
      <c r="H35" s="35">
        <v>2400</v>
      </c>
      <c r="I35" s="25">
        <v>200</v>
      </c>
      <c r="J35" s="35">
        <f>+D35*4+F35*4+G35</f>
        <v>7185</v>
      </c>
      <c r="K35" s="25">
        <f t="shared" si="0"/>
        <v>9785</v>
      </c>
    </row>
    <row r="36" spans="1:11" ht="12.75">
      <c r="A36" s="36"/>
      <c r="B36" s="36"/>
      <c r="C36" s="36" t="s">
        <v>22</v>
      </c>
      <c r="D36" s="35">
        <v>1560</v>
      </c>
      <c r="E36" s="35" t="s">
        <v>28</v>
      </c>
      <c r="F36" s="25">
        <v>265</v>
      </c>
      <c r="G36" s="35">
        <v>725</v>
      </c>
      <c r="H36" s="35">
        <v>2400</v>
      </c>
      <c r="I36" s="25">
        <v>200</v>
      </c>
      <c r="J36" s="35">
        <f>+D36*4+F36*4+G36</f>
        <v>8025</v>
      </c>
      <c r="K36" s="25">
        <f t="shared" si="0"/>
        <v>10625</v>
      </c>
    </row>
    <row r="37" spans="1:11" ht="12.75">
      <c r="A37" s="36"/>
      <c r="B37" s="36"/>
      <c r="C37" s="36" t="s">
        <v>23</v>
      </c>
      <c r="D37" s="35">
        <v>1560</v>
      </c>
      <c r="E37" s="35">
        <v>180</v>
      </c>
      <c r="F37" s="35">
        <v>265</v>
      </c>
      <c r="G37" s="35">
        <v>725</v>
      </c>
      <c r="H37" s="35">
        <v>2400</v>
      </c>
      <c r="I37" s="25">
        <v>200</v>
      </c>
      <c r="J37" s="35">
        <f>+D37*4+E37*4+F37*4+G37</f>
        <v>8745</v>
      </c>
      <c r="K37" s="25">
        <f t="shared" si="0"/>
        <v>11345</v>
      </c>
    </row>
    <row r="38" spans="1:11" ht="12.75">
      <c r="A38" s="16"/>
      <c r="B38" s="16"/>
      <c r="C38" s="16" t="s">
        <v>73</v>
      </c>
      <c r="D38" s="26">
        <v>2240</v>
      </c>
      <c r="E38" s="26" t="s">
        <v>28</v>
      </c>
      <c r="F38" s="26" t="s">
        <v>28</v>
      </c>
      <c r="G38" s="26">
        <v>725</v>
      </c>
      <c r="H38" s="26">
        <v>2400</v>
      </c>
      <c r="I38" s="26">
        <v>200</v>
      </c>
      <c r="J38" s="26">
        <f>+D38*4+G38</f>
        <v>9685</v>
      </c>
      <c r="K38" s="26">
        <f t="shared" si="0"/>
        <v>12285</v>
      </c>
    </row>
    <row r="39" ht="6" customHeight="1"/>
    <row r="40" spans="1:11" ht="12.75">
      <c r="A40" s="35" t="s">
        <v>2</v>
      </c>
      <c r="B40" s="38" t="s">
        <v>65</v>
      </c>
      <c r="C40" s="28" t="s">
        <v>62</v>
      </c>
      <c r="D40" s="35" t="s">
        <v>63</v>
      </c>
      <c r="E40" s="39" t="s">
        <v>57</v>
      </c>
      <c r="F40" s="35" t="s">
        <v>58</v>
      </c>
      <c r="G40" s="40" t="s">
        <v>64</v>
      </c>
      <c r="H40" s="35" t="s">
        <v>59</v>
      </c>
      <c r="I40" s="35" t="s">
        <v>60</v>
      </c>
      <c r="J40" s="36"/>
      <c r="K40" s="36"/>
    </row>
    <row r="41" spans="1:11" ht="12.75">
      <c r="A41" s="35"/>
      <c r="B41" s="35"/>
      <c r="C41" s="25">
        <v>185</v>
      </c>
      <c r="D41" s="35">
        <v>185</v>
      </c>
      <c r="E41" s="39">
        <v>220</v>
      </c>
      <c r="F41" s="35">
        <v>20</v>
      </c>
      <c r="G41" s="40">
        <v>60</v>
      </c>
      <c r="H41" s="35">
        <v>55</v>
      </c>
      <c r="I41" s="30">
        <v>725</v>
      </c>
      <c r="J41" s="41"/>
      <c r="K41" s="41"/>
    </row>
    <row r="42" spans="1:11" ht="12.75">
      <c r="A42" s="35" t="s">
        <v>61</v>
      </c>
      <c r="B42" s="38" t="s">
        <v>71</v>
      </c>
      <c r="C42" s="25" t="s">
        <v>28</v>
      </c>
      <c r="D42" s="35" t="s">
        <v>28</v>
      </c>
      <c r="E42" s="39">
        <v>110</v>
      </c>
      <c r="F42" s="35" t="s">
        <v>28</v>
      </c>
      <c r="G42" s="40" t="s">
        <v>28</v>
      </c>
      <c r="H42" s="35">
        <v>40</v>
      </c>
      <c r="I42" s="30">
        <f>+E42+H42</f>
        <v>150</v>
      </c>
      <c r="J42" s="41"/>
      <c r="K42" s="41"/>
    </row>
    <row r="43" spans="1:11" ht="6.75" customHeight="1">
      <c r="A43" s="26"/>
      <c r="B43" s="16"/>
      <c r="C43" s="26"/>
      <c r="D43" s="16"/>
      <c r="E43" s="26"/>
      <c r="F43" s="16"/>
      <c r="G43" s="26"/>
      <c r="H43" s="16"/>
      <c r="I43" s="16"/>
      <c r="J43" s="32"/>
      <c r="K43" s="32"/>
    </row>
    <row r="44" spans="1:11" ht="12.75">
      <c r="A44" s="28" t="s">
        <v>69</v>
      </c>
      <c r="B44" s="28" t="s">
        <v>70</v>
      </c>
      <c r="J44" s="36"/>
      <c r="K44" s="36"/>
    </row>
    <row r="45" spans="2:11" ht="16.5" customHeight="1">
      <c r="B45" s="248" t="s">
        <v>66</v>
      </c>
      <c r="C45" s="249"/>
      <c r="D45" s="249"/>
      <c r="E45" s="249"/>
      <c r="F45" s="249"/>
      <c r="G45" s="249"/>
      <c r="H45" s="249"/>
      <c r="I45" s="249"/>
      <c r="J45" s="249"/>
      <c r="K45" s="249"/>
    </row>
    <row r="46" ht="12.75">
      <c r="B46" s="28" t="s">
        <v>67</v>
      </c>
    </row>
    <row r="47" ht="12.75" customHeight="1">
      <c r="B47" s="28" t="s">
        <v>68</v>
      </c>
    </row>
    <row r="49" ht="12.75">
      <c r="A49" s="41"/>
    </row>
    <row r="50" spans="2:8" ht="12.75">
      <c r="B50" s="36"/>
      <c r="C50" s="35"/>
      <c r="D50" s="35"/>
      <c r="E50" s="35"/>
      <c r="G50" s="41"/>
      <c r="H50" s="30"/>
    </row>
  </sheetData>
  <sheetProtection/>
  <mergeCells count="6">
    <mergeCell ref="A2:K2"/>
    <mergeCell ref="A3:K3"/>
    <mergeCell ref="B45:K45"/>
    <mergeCell ref="J8:K8"/>
    <mergeCell ref="A6:K6"/>
    <mergeCell ref="A7:K7"/>
  </mergeCells>
  <printOptions/>
  <pageMargins left="0.25" right="0.25" top="0.25" bottom="0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C1">
      <selection activeCell="B13" sqref="B13"/>
    </sheetView>
  </sheetViews>
  <sheetFormatPr defaultColWidth="9.140625" defaultRowHeight="12.75"/>
  <cols>
    <col min="1" max="1" width="4.421875" style="28" customWidth="1"/>
    <col min="2" max="2" width="23.8515625" style="28" customWidth="1"/>
    <col min="3" max="3" width="10.7109375" style="28" customWidth="1"/>
    <col min="4" max="4" width="10.00390625" style="28" customWidth="1"/>
    <col min="5" max="5" width="9.7109375" style="28" customWidth="1"/>
    <col min="6" max="6" width="12.7109375" style="28" customWidth="1"/>
    <col min="7" max="7" width="9.7109375" style="28" customWidth="1"/>
    <col min="8" max="8" width="11.7109375" style="28" customWidth="1"/>
    <col min="9" max="9" width="9.7109375" style="28" customWidth="1"/>
    <col min="10" max="10" width="16.28125" style="28" customWidth="1"/>
    <col min="11" max="11" width="15.8515625" style="28" customWidth="1"/>
    <col min="12" max="16384" width="9.140625" style="28" customWidth="1"/>
  </cols>
  <sheetData>
    <row r="1" spans="10:11" ht="7.5" customHeight="1">
      <c r="J1" s="42"/>
      <c r="K1" s="42"/>
    </row>
    <row r="2" spans="1:11" ht="12.75">
      <c r="A2" s="246" t="s">
        <v>39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</row>
    <row r="3" spans="1:11" ht="12.75" customHeight="1">
      <c r="A3" s="247" t="s">
        <v>78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ht="12.75" hidden="1"/>
    <row r="5" ht="12.75" hidden="1"/>
    <row r="6" spans="1:11" ht="12.75" hidden="1">
      <c r="A6" s="246" t="s">
        <v>0</v>
      </c>
      <c r="B6" s="246"/>
      <c r="C6" s="246"/>
      <c r="D6" s="246"/>
      <c r="E6" s="246"/>
      <c r="F6" s="246"/>
      <c r="G6" s="246"/>
      <c r="H6" s="246"/>
      <c r="I6" s="246"/>
      <c r="J6" s="246"/>
      <c r="K6" s="246"/>
    </row>
    <row r="7" spans="1:11" ht="15.75" customHeight="1" hidden="1">
      <c r="A7" s="247" t="s">
        <v>1</v>
      </c>
      <c r="B7" s="247"/>
      <c r="C7" s="247"/>
      <c r="D7" s="247"/>
      <c r="E7" s="247"/>
      <c r="F7" s="247"/>
      <c r="G7" s="247"/>
      <c r="H7" s="247"/>
      <c r="I7" s="247"/>
      <c r="J7" s="250"/>
      <c r="K7" s="250"/>
    </row>
    <row r="8" spans="1:11" ht="15.75" customHeight="1" hidden="1">
      <c r="A8" s="30"/>
      <c r="B8" s="30"/>
      <c r="C8" s="30"/>
      <c r="D8" s="30"/>
      <c r="E8" s="30"/>
      <c r="F8" s="30"/>
      <c r="G8" s="30"/>
      <c r="H8" s="30"/>
      <c r="I8" s="30"/>
      <c r="J8" s="250"/>
      <c r="K8" s="250"/>
    </row>
    <row r="9" spans="2:11" ht="15.75" customHeight="1">
      <c r="B9" s="31"/>
      <c r="D9" s="30" t="s">
        <v>25</v>
      </c>
      <c r="E9" s="27" t="s">
        <v>27</v>
      </c>
      <c r="F9" s="27" t="s">
        <v>30</v>
      </c>
      <c r="G9" s="27" t="s">
        <v>32</v>
      </c>
      <c r="H9" s="27" t="s">
        <v>31</v>
      </c>
      <c r="I9" s="27" t="s">
        <v>34</v>
      </c>
      <c r="J9" s="27" t="s">
        <v>75</v>
      </c>
      <c r="K9" s="27" t="s">
        <v>75</v>
      </c>
    </row>
    <row r="10" spans="1:11" ht="12.75">
      <c r="A10" s="27">
        <v>1</v>
      </c>
      <c r="B10" s="30" t="s">
        <v>33</v>
      </c>
      <c r="C10" s="30" t="s">
        <v>19</v>
      </c>
      <c r="D10" s="27" t="s">
        <v>26</v>
      </c>
      <c r="E10" s="27" t="s">
        <v>26</v>
      </c>
      <c r="F10" s="27" t="s">
        <v>56</v>
      </c>
      <c r="G10" s="27" t="s">
        <v>42</v>
      </c>
      <c r="H10" s="30" t="s">
        <v>26</v>
      </c>
      <c r="I10" s="27" t="s">
        <v>35</v>
      </c>
      <c r="J10" s="27" t="s">
        <v>45</v>
      </c>
      <c r="K10" s="30" t="s">
        <v>46</v>
      </c>
    </row>
    <row r="11" spans="1:11" ht="12.75">
      <c r="A11" s="32"/>
      <c r="B11" s="16"/>
      <c r="C11" s="16"/>
      <c r="D11" s="29" t="s">
        <v>55</v>
      </c>
      <c r="E11" s="29" t="s">
        <v>55</v>
      </c>
      <c r="F11" s="29" t="s">
        <v>55</v>
      </c>
      <c r="G11" s="16"/>
      <c r="H11" s="16"/>
      <c r="I11" s="16"/>
      <c r="J11" s="29" t="s">
        <v>72</v>
      </c>
      <c r="K11" s="29" t="s">
        <v>49</v>
      </c>
    </row>
    <row r="12" spans="1:11" ht="12.75" customHeight="1">
      <c r="A12" s="33"/>
      <c r="B12" s="22"/>
      <c r="C12" s="22"/>
      <c r="D12" s="34">
        <v>1</v>
      </c>
      <c r="E12" s="34">
        <v>2</v>
      </c>
      <c r="F12" s="34">
        <v>3</v>
      </c>
      <c r="G12" s="34">
        <v>4</v>
      </c>
      <c r="H12" s="34">
        <v>5</v>
      </c>
      <c r="I12" s="34">
        <v>6</v>
      </c>
      <c r="J12" s="34">
        <v>7</v>
      </c>
      <c r="K12" s="34">
        <v>8</v>
      </c>
    </row>
    <row r="13" spans="1:11" ht="12.75" hidden="1">
      <c r="A13" s="32"/>
      <c r="B13" s="32"/>
      <c r="C13" s="16"/>
      <c r="D13" s="29" t="s">
        <v>29</v>
      </c>
      <c r="E13" s="29" t="s">
        <v>29</v>
      </c>
      <c r="F13" s="29" t="s">
        <v>29</v>
      </c>
      <c r="G13" s="29" t="s">
        <v>29</v>
      </c>
      <c r="H13" s="29" t="s">
        <v>29</v>
      </c>
      <c r="I13" s="29" t="s">
        <v>29</v>
      </c>
      <c r="J13" s="29" t="s">
        <v>29</v>
      </c>
      <c r="K13" s="29" t="s">
        <v>29</v>
      </c>
    </row>
    <row r="14" spans="1:11" ht="12.75">
      <c r="A14" s="35" t="s">
        <v>2</v>
      </c>
      <c r="B14" s="28" t="s">
        <v>3</v>
      </c>
      <c r="C14" s="36" t="s">
        <v>21</v>
      </c>
      <c r="D14" s="35">
        <v>795</v>
      </c>
      <c r="E14" s="43"/>
      <c r="F14" s="25"/>
      <c r="G14" s="35">
        <v>150</v>
      </c>
      <c r="H14" s="35">
        <v>120</v>
      </c>
      <c r="I14" s="25">
        <v>200</v>
      </c>
      <c r="J14" s="35">
        <f aca="true" t="shared" si="0" ref="J14:J38">+D14*4+E14*4+F14*4+G14</f>
        <v>3330</v>
      </c>
      <c r="K14" s="25">
        <f aca="true" t="shared" si="1" ref="K14:K38">+H14+I14+J14</f>
        <v>3650</v>
      </c>
    </row>
    <row r="15" spans="1:11" ht="12.75">
      <c r="A15" s="35"/>
      <c r="B15" s="28" t="s">
        <v>4</v>
      </c>
      <c r="C15" s="36" t="s">
        <v>20</v>
      </c>
      <c r="D15" s="35">
        <v>795</v>
      </c>
      <c r="E15" s="44"/>
      <c r="F15" s="25">
        <v>70</v>
      </c>
      <c r="G15" s="35">
        <v>150</v>
      </c>
      <c r="H15" s="35">
        <v>120</v>
      </c>
      <c r="I15" s="25">
        <v>200</v>
      </c>
      <c r="J15" s="35">
        <f t="shared" si="0"/>
        <v>3610</v>
      </c>
      <c r="K15" s="25">
        <f t="shared" si="1"/>
        <v>3930</v>
      </c>
    </row>
    <row r="16" spans="1:11" ht="12.75">
      <c r="A16" s="35"/>
      <c r="B16" s="36" t="s">
        <v>5</v>
      </c>
      <c r="C16" s="36" t="s">
        <v>22</v>
      </c>
      <c r="D16" s="35">
        <v>990</v>
      </c>
      <c r="E16" s="43"/>
      <c r="F16" s="25">
        <v>70</v>
      </c>
      <c r="G16" s="35">
        <v>150</v>
      </c>
      <c r="H16" s="35">
        <v>120</v>
      </c>
      <c r="I16" s="25">
        <v>200</v>
      </c>
      <c r="J16" s="35">
        <f t="shared" si="0"/>
        <v>4390</v>
      </c>
      <c r="K16" s="25">
        <f t="shared" si="1"/>
        <v>4710</v>
      </c>
    </row>
    <row r="17" spans="1:11" ht="12.75">
      <c r="A17" s="35"/>
      <c r="B17" s="36"/>
      <c r="C17" s="36" t="s">
        <v>23</v>
      </c>
      <c r="D17" s="35">
        <v>990</v>
      </c>
      <c r="E17" s="35">
        <v>110</v>
      </c>
      <c r="F17" s="35">
        <v>70</v>
      </c>
      <c r="G17" s="35">
        <v>150</v>
      </c>
      <c r="H17" s="35">
        <v>120</v>
      </c>
      <c r="I17" s="25">
        <v>200</v>
      </c>
      <c r="J17" s="35">
        <f t="shared" si="0"/>
        <v>4830</v>
      </c>
      <c r="K17" s="25">
        <f t="shared" si="1"/>
        <v>5150</v>
      </c>
    </row>
    <row r="18" spans="1:11" ht="12.75">
      <c r="A18" s="26"/>
      <c r="B18" s="16"/>
      <c r="C18" s="16" t="s">
        <v>6</v>
      </c>
      <c r="D18" s="26">
        <v>1210</v>
      </c>
      <c r="E18" s="45"/>
      <c r="F18" s="45"/>
      <c r="G18" s="26">
        <v>150</v>
      </c>
      <c r="H18" s="26">
        <v>120</v>
      </c>
      <c r="I18" s="26">
        <v>200</v>
      </c>
      <c r="J18" s="26">
        <f t="shared" si="0"/>
        <v>4990</v>
      </c>
      <c r="K18" s="26">
        <f t="shared" si="1"/>
        <v>5310</v>
      </c>
    </row>
    <row r="19" spans="1:11" ht="12.75">
      <c r="A19" s="35" t="s">
        <v>7</v>
      </c>
      <c r="B19" s="37" t="s">
        <v>8</v>
      </c>
      <c r="C19" s="36" t="s">
        <v>21</v>
      </c>
      <c r="D19" s="35">
        <v>605</v>
      </c>
      <c r="E19" s="35"/>
      <c r="F19" s="25"/>
      <c r="G19" s="35">
        <v>150</v>
      </c>
      <c r="H19" s="35">
        <v>120</v>
      </c>
      <c r="I19" s="25">
        <v>200</v>
      </c>
      <c r="J19" s="35">
        <f t="shared" si="0"/>
        <v>2570</v>
      </c>
      <c r="K19" s="25">
        <f t="shared" si="1"/>
        <v>2890</v>
      </c>
    </row>
    <row r="20" spans="1:11" ht="12.75">
      <c r="A20" s="25"/>
      <c r="B20" s="28" t="s">
        <v>4</v>
      </c>
      <c r="C20" s="36" t="s">
        <v>20</v>
      </c>
      <c r="D20" s="35">
        <v>605</v>
      </c>
      <c r="E20" s="25"/>
      <c r="F20" s="25">
        <v>70</v>
      </c>
      <c r="G20" s="35">
        <v>150</v>
      </c>
      <c r="H20" s="35">
        <v>120</v>
      </c>
      <c r="I20" s="25">
        <v>200</v>
      </c>
      <c r="J20" s="35">
        <f t="shared" si="0"/>
        <v>2850</v>
      </c>
      <c r="K20" s="25">
        <f t="shared" si="1"/>
        <v>3170</v>
      </c>
    </row>
    <row r="21" spans="1:11" ht="12.75">
      <c r="A21" s="35"/>
      <c r="B21" s="36" t="s">
        <v>5</v>
      </c>
      <c r="C21" s="36" t="s">
        <v>22</v>
      </c>
      <c r="D21" s="35">
        <v>795</v>
      </c>
      <c r="E21" s="35"/>
      <c r="F21" s="25">
        <v>70</v>
      </c>
      <c r="G21" s="35">
        <v>150</v>
      </c>
      <c r="H21" s="35">
        <v>120</v>
      </c>
      <c r="I21" s="25">
        <v>200</v>
      </c>
      <c r="J21" s="35">
        <f t="shared" si="0"/>
        <v>3610</v>
      </c>
      <c r="K21" s="25">
        <f t="shared" si="1"/>
        <v>3930</v>
      </c>
    </row>
    <row r="22" spans="1:11" ht="12.75">
      <c r="A22" s="35"/>
      <c r="B22" s="36"/>
      <c r="C22" s="36" t="s">
        <v>23</v>
      </c>
      <c r="D22" s="35">
        <v>795</v>
      </c>
      <c r="E22" s="35">
        <v>110</v>
      </c>
      <c r="F22" s="35">
        <v>70</v>
      </c>
      <c r="G22" s="35">
        <v>150</v>
      </c>
      <c r="H22" s="35">
        <v>120</v>
      </c>
      <c r="I22" s="25">
        <v>200</v>
      </c>
      <c r="J22" s="35">
        <f t="shared" si="0"/>
        <v>4050</v>
      </c>
      <c r="K22" s="25">
        <f t="shared" si="1"/>
        <v>4370</v>
      </c>
    </row>
    <row r="23" spans="1:11" ht="12.75">
      <c r="A23" s="26"/>
      <c r="B23" s="16"/>
      <c r="C23" s="16" t="s">
        <v>6</v>
      </c>
      <c r="D23" s="26">
        <v>895</v>
      </c>
      <c r="E23" s="26"/>
      <c r="F23" s="26"/>
      <c r="G23" s="26">
        <v>150</v>
      </c>
      <c r="H23" s="26">
        <v>120</v>
      </c>
      <c r="I23" s="26">
        <v>200</v>
      </c>
      <c r="J23" s="26">
        <f t="shared" si="0"/>
        <v>3730</v>
      </c>
      <c r="K23" s="26">
        <f t="shared" si="1"/>
        <v>4050</v>
      </c>
    </row>
    <row r="24" spans="1:11" ht="12.75">
      <c r="A24" s="35" t="s">
        <v>9</v>
      </c>
      <c r="B24" s="36" t="s">
        <v>10</v>
      </c>
      <c r="C24" s="36" t="s">
        <v>21</v>
      </c>
      <c r="D24" s="35">
        <v>495</v>
      </c>
      <c r="E24" s="35"/>
      <c r="F24" s="25"/>
      <c r="G24" s="35">
        <v>150</v>
      </c>
      <c r="H24" s="35">
        <v>120</v>
      </c>
      <c r="I24" s="25">
        <v>200</v>
      </c>
      <c r="J24" s="35">
        <f t="shared" si="0"/>
        <v>2130</v>
      </c>
      <c r="K24" s="25">
        <f t="shared" si="1"/>
        <v>2450</v>
      </c>
    </row>
    <row r="25" spans="1:11" ht="12.75">
      <c r="A25" s="35"/>
      <c r="B25" s="28" t="s">
        <v>4</v>
      </c>
      <c r="C25" s="36" t="s">
        <v>20</v>
      </c>
      <c r="D25" s="35">
        <v>495</v>
      </c>
      <c r="E25" s="25"/>
      <c r="F25" s="25">
        <v>70</v>
      </c>
      <c r="G25" s="35">
        <v>150</v>
      </c>
      <c r="H25" s="35">
        <v>120</v>
      </c>
      <c r="I25" s="25">
        <v>200</v>
      </c>
      <c r="J25" s="35">
        <f t="shared" si="0"/>
        <v>2410</v>
      </c>
      <c r="K25" s="25">
        <f t="shared" si="1"/>
        <v>2730</v>
      </c>
    </row>
    <row r="26" spans="1:11" ht="12.75">
      <c r="A26" s="25"/>
      <c r="B26" s="28" t="s">
        <v>5</v>
      </c>
      <c r="C26" s="36" t="s">
        <v>22</v>
      </c>
      <c r="D26" s="35">
        <v>605</v>
      </c>
      <c r="E26" s="35"/>
      <c r="F26" s="25">
        <v>70</v>
      </c>
      <c r="G26" s="35">
        <v>150</v>
      </c>
      <c r="H26" s="35">
        <v>120</v>
      </c>
      <c r="I26" s="25">
        <v>200</v>
      </c>
      <c r="J26" s="35">
        <f t="shared" si="0"/>
        <v>2850</v>
      </c>
      <c r="K26" s="25">
        <f t="shared" si="1"/>
        <v>3170</v>
      </c>
    </row>
    <row r="27" spans="1:11" ht="12.75">
      <c r="A27" s="25"/>
      <c r="C27" s="36" t="s">
        <v>23</v>
      </c>
      <c r="D27" s="35">
        <v>605</v>
      </c>
      <c r="E27" s="35">
        <v>110</v>
      </c>
      <c r="F27" s="35">
        <v>70</v>
      </c>
      <c r="G27" s="35">
        <v>150</v>
      </c>
      <c r="H27" s="35">
        <v>120</v>
      </c>
      <c r="I27" s="25">
        <v>200</v>
      </c>
      <c r="J27" s="35">
        <f t="shared" si="0"/>
        <v>3290</v>
      </c>
      <c r="K27" s="25">
        <f t="shared" si="1"/>
        <v>3610</v>
      </c>
    </row>
    <row r="28" spans="1:11" ht="12.75">
      <c r="A28" s="26"/>
      <c r="B28" s="16"/>
      <c r="C28" s="16" t="s">
        <v>6</v>
      </c>
      <c r="D28" s="26">
        <v>690</v>
      </c>
      <c r="E28" s="26"/>
      <c r="F28" s="26"/>
      <c r="G28" s="26">
        <v>150</v>
      </c>
      <c r="H28" s="26">
        <v>120</v>
      </c>
      <c r="I28" s="26">
        <v>200</v>
      </c>
      <c r="J28" s="26">
        <f t="shared" si="0"/>
        <v>2910</v>
      </c>
      <c r="K28" s="26">
        <f t="shared" si="1"/>
        <v>3230</v>
      </c>
    </row>
    <row r="29" spans="1:11" ht="12.75">
      <c r="A29" s="35" t="s">
        <v>11</v>
      </c>
      <c r="B29" s="28" t="s">
        <v>12</v>
      </c>
      <c r="C29" s="36" t="s">
        <v>21</v>
      </c>
      <c r="D29" s="35">
        <v>395</v>
      </c>
      <c r="E29" s="35"/>
      <c r="F29" s="25"/>
      <c r="G29" s="35">
        <v>150</v>
      </c>
      <c r="H29" s="35">
        <v>120</v>
      </c>
      <c r="I29" s="25">
        <v>200</v>
      </c>
      <c r="J29" s="35">
        <f t="shared" si="0"/>
        <v>1730</v>
      </c>
      <c r="K29" s="25">
        <f t="shared" si="1"/>
        <v>2050</v>
      </c>
    </row>
    <row r="30" spans="1:11" ht="12.75">
      <c r="A30" s="35"/>
      <c r="B30" s="36" t="s">
        <v>13</v>
      </c>
      <c r="C30" s="36" t="s">
        <v>20</v>
      </c>
      <c r="D30" s="35">
        <v>395</v>
      </c>
      <c r="E30" s="25"/>
      <c r="F30" s="25">
        <v>70</v>
      </c>
      <c r="G30" s="35">
        <v>150</v>
      </c>
      <c r="H30" s="35">
        <v>120</v>
      </c>
      <c r="I30" s="25">
        <v>200</v>
      </c>
      <c r="J30" s="35">
        <f t="shared" si="0"/>
        <v>2010</v>
      </c>
      <c r="K30" s="25">
        <f t="shared" si="1"/>
        <v>2330</v>
      </c>
    </row>
    <row r="31" spans="1:11" ht="12.75">
      <c r="A31" s="35"/>
      <c r="B31" s="28" t="s">
        <v>4</v>
      </c>
      <c r="C31" s="36" t="s">
        <v>22</v>
      </c>
      <c r="D31" s="35">
        <v>495</v>
      </c>
      <c r="E31" s="35"/>
      <c r="F31" s="25">
        <v>70</v>
      </c>
      <c r="G31" s="35">
        <v>150</v>
      </c>
      <c r="H31" s="35">
        <v>120</v>
      </c>
      <c r="I31" s="25">
        <v>200</v>
      </c>
      <c r="J31" s="35">
        <f t="shared" si="0"/>
        <v>2410</v>
      </c>
      <c r="K31" s="25">
        <f t="shared" si="1"/>
        <v>2730</v>
      </c>
    </row>
    <row r="32" spans="2:11" ht="12.75">
      <c r="B32" s="28" t="s">
        <v>24</v>
      </c>
      <c r="C32" s="36" t="s">
        <v>23</v>
      </c>
      <c r="D32" s="35">
        <v>495</v>
      </c>
      <c r="E32" s="35">
        <v>110</v>
      </c>
      <c r="F32" s="35">
        <v>70</v>
      </c>
      <c r="G32" s="35">
        <v>150</v>
      </c>
      <c r="H32" s="35">
        <v>120</v>
      </c>
      <c r="I32" s="25">
        <v>200</v>
      </c>
      <c r="J32" s="35">
        <f t="shared" si="0"/>
        <v>2850</v>
      </c>
      <c r="K32" s="25">
        <f t="shared" si="1"/>
        <v>3170</v>
      </c>
    </row>
    <row r="33" spans="1:11" ht="12.75">
      <c r="A33" s="16"/>
      <c r="B33" s="16"/>
      <c r="C33" s="16" t="s">
        <v>6</v>
      </c>
      <c r="D33" s="26">
        <v>605</v>
      </c>
      <c r="E33" s="26"/>
      <c r="F33" s="26"/>
      <c r="G33" s="26">
        <v>150</v>
      </c>
      <c r="H33" s="26">
        <v>120</v>
      </c>
      <c r="I33" s="26">
        <v>200</v>
      </c>
      <c r="J33" s="26">
        <f t="shared" si="0"/>
        <v>2570</v>
      </c>
      <c r="K33" s="26">
        <f t="shared" si="1"/>
        <v>2890</v>
      </c>
    </row>
    <row r="34" spans="1:11" ht="12.75">
      <c r="A34" s="35" t="s">
        <v>14</v>
      </c>
      <c r="B34" s="28" t="s">
        <v>15</v>
      </c>
      <c r="C34" s="36" t="s">
        <v>21</v>
      </c>
      <c r="D34" s="35">
        <v>1485</v>
      </c>
      <c r="E34" s="35"/>
      <c r="F34" s="25"/>
      <c r="G34" s="35">
        <v>725</v>
      </c>
      <c r="H34" s="35">
        <v>2400</v>
      </c>
      <c r="I34" s="25">
        <v>200</v>
      </c>
      <c r="J34" s="35">
        <f t="shared" si="0"/>
        <v>6665</v>
      </c>
      <c r="K34" s="25">
        <f t="shared" si="1"/>
        <v>9265</v>
      </c>
    </row>
    <row r="35" spans="1:11" ht="12.75">
      <c r="A35" s="36"/>
      <c r="C35" s="36" t="s">
        <v>20</v>
      </c>
      <c r="D35" s="35">
        <v>1485</v>
      </c>
      <c r="E35" s="25"/>
      <c r="F35" s="25">
        <v>290</v>
      </c>
      <c r="G35" s="35">
        <v>725</v>
      </c>
      <c r="H35" s="35">
        <v>2400</v>
      </c>
      <c r="I35" s="25">
        <v>200</v>
      </c>
      <c r="J35" s="35">
        <f t="shared" si="0"/>
        <v>7825</v>
      </c>
      <c r="K35" s="25">
        <f t="shared" si="1"/>
        <v>10425</v>
      </c>
    </row>
    <row r="36" spans="1:11" ht="12.75">
      <c r="A36" s="36"/>
      <c r="B36" s="36"/>
      <c r="C36" s="36" t="s">
        <v>22</v>
      </c>
      <c r="D36" s="35">
        <v>1715</v>
      </c>
      <c r="E36" s="35"/>
      <c r="F36" s="25">
        <v>290</v>
      </c>
      <c r="G36" s="35">
        <v>725</v>
      </c>
      <c r="H36" s="35">
        <v>2400</v>
      </c>
      <c r="I36" s="25">
        <v>200</v>
      </c>
      <c r="J36" s="35">
        <f t="shared" si="0"/>
        <v>8745</v>
      </c>
      <c r="K36" s="25">
        <f t="shared" si="1"/>
        <v>11345</v>
      </c>
    </row>
    <row r="37" spans="1:11" ht="12.75">
      <c r="A37" s="36"/>
      <c r="B37" s="36"/>
      <c r="C37" s="36" t="s">
        <v>23</v>
      </c>
      <c r="D37" s="35">
        <v>1715</v>
      </c>
      <c r="E37" s="35">
        <v>200</v>
      </c>
      <c r="F37" s="35">
        <v>290</v>
      </c>
      <c r="G37" s="35">
        <v>725</v>
      </c>
      <c r="H37" s="35">
        <v>2400</v>
      </c>
      <c r="I37" s="25">
        <v>200</v>
      </c>
      <c r="J37" s="35">
        <f t="shared" si="0"/>
        <v>9545</v>
      </c>
      <c r="K37" s="25">
        <f t="shared" si="1"/>
        <v>12145</v>
      </c>
    </row>
    <row r="38" spans="1:11" ht="12.75">
      <c r="A38" s="16"/>
      <c r="B38" s="16"/>
      <c r="C38" s="16" t="s">
        <v>6</v>
      </c>
      <c r="D38" s="26">
        <v>2460</v>
      </c>
      <c r="E38" s="26"/>
      <c r="F38" s="26"/>
      <c r="G38" s="26">
        <v>725</v>
      </c>
      <c r="H38" s="26">
        <v>2400</v>
      </c>
      <c r="I38" s="26">
        <v>200</v>
      </c>
      <c r="J38" s="26">
        <f t="shared" si="0"/>
        <v>10565</v>
      </c>
      <c r="K38" s="26">
        <f t="shared" si="1"/>
        <v>13165</v>
      </c>
    </row>
    <row r="39" ht="6" customHeight="1"/>
    <row r="40" spans="1:11" ht="12.75">
      <c r="A40" s="35" t="s">
        <v>2</v>
      </c>
      <c r="B40" s="38" t="s">
        <v>65</v>
      </c>
      <c r="C40" s="28" t="s">
        <v>62</v>
      </c>
      <c r="D40" s="35" t="s">
        <v>63</v>
      </c>
      <c r="E40" s="39" t="s">
        <v>57</v>
      </c>
      <c r="F40" s="35" t="s">
        <v>58</v>
      </c>
      <c r="G40" s="40" t="s">
        <v>64</v>
      </c>
      <c r="H40" s="35" t="s">
        <v>59</v>
      </c>
      <c r="I40" s="35" t="s">
        <v>60</v>
      </c>
      <c r="J40" s="36"/>
      <c r="K40" s="36"/>
    </row>
    <row r="41" spans="1:11" ht="12.75">
      <c r="A41" s="35"/>
      <c r="B41" s="35"/>
      <c r="C41" s="25">
        <v>185</v>
      </c>
      <c r="D41" s="35">
        <v>185</v>
      </c>
      <c r="E41" s="39">
        <v>220</v>
      </c>
      <c r="F41" s="35">
        <v>20</v>
      </c>
      <c r="G41" s="40">
        <v>60</v>
      </c>
      <c r="H41" s="35">
        <v>55</v>
      </c>
      <c r="I41" s="30">
        <v>725</v>
      </c>
      <c r="J41" s="41"/>
      <c r="K41" s="41"/>
    </row>
    <row r="42" spans="1:11" ht="12.75">
      <c r="A42" s="35" t="s">
        <v>61</v>
      </c>
      <c r="B42" s="38" t="s">
        <v>71</v>
      </c>
      <c r="C42" s="25" t="s">
        <v>28</v>
      </c>
      <c r="D42" s="35" t="s">
        <v>28</v>
      </c>
      <c r="E42" s="39">
        <v>110</v>
      </c>
      <c r="F42" s="35" t="s">
        <v>28</v>
      </c>
      <c r="G42" s="40" t="s">
        <v>28</v>
      </c>
      <c r="H42" s="35">
        <v>40</v>
      </c>
      <c r="I42" s="30">
        <v>150</v>
      </c>
      <c r="J42" s="41"/>
      <c r="K42" s="41"/>
    </row>
    <row r="43" spans="1:11" ht="6.75" customHeight="1">
      <c r="A43" s="26"/>
      <c r="B43" s="16"/>
      <c r="C43" s="26"/>
      <c r="D43" s="16"/>
      <c r="E43" s="26"/>
      <c r="F43" s="16"/>
      <c r="G43" s="26"/>
      <c r="H43" s="16"/>
      <c r="I43" s="16"/>
      <c r="J43" s="32"/>
      <c r="K43" s="32"/>
    </row>
    <row r="44" spans="1:11" ht="12.75">
      <c r="A44" s="28" t="s">
        <v>69</v>
      </c>
      <c r="B44" s="28" t="s">
        <v>76</v>
      </c>
      <c r="J44" s="36"/>
      <c r="K44" s="36"/>
    </row>
    <row r="45" spans="2:11" ht="26.25" customHeight="1">
      <c r="B45" s="248" t="s">
        <v>77</v>
      </c>
      <c r="C45" s="249"/>
      <c r="D45" s="249"/>
      <c r="E45" s="249"/>
      <c r="F45" s="249"/>
      <c r="G45" s="249"/>
      <c r="H45" s="249"/>
      <c r="I45" s="249"/>
      <c r="J45" s="249"/>
      <c r="K45" s="249"/>
    </row>
    <row r="46" ht="12.75">
      <c r="B46" s="28" t="s">
        <v>67</v>
      </c>
    </row>
    <row r="47" ht="12.75" customHeight="1">
      <c r="B47" s="28" t="s">
        <v>68</v>
      </c>
    </row>
    <row r="49" ht="12.75">
      <c r="A49" s="41"/>
    </row>
    <row r="50" spans="2:8" ht="12.75">
      <c r="B50" s="36"/>
      <c r="C50" s="35"/>
      <c r="D50" s="35"/>
      <c r="E50" s="35"/>
      <c r="G50" s="41"/>
      <c r="H50" s="30"/>
    </row>
  </sheetData>
  <sheetProtection/>
  <mergeCells count="6">
    <mergeCell ref="A2:K2"/>
    <mergeCell ref="A3:K3"/>
    <mergeCell ref="B45:K45"/>
    <mergeCell ref="J8:K8"/>
    <mergeCell ref="A6:K6"/>
    <mergeCell ref="A7:K7"/>
  </mergeCells>
  <printOptions/>
  <pageMargins left="0.25" right="0.25" top="0.25" bottom="0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L55"/>
  <sheetViews>
    <sheetView zoomScalePageLayoutView="0" workbookViewId="0" topLeftCell="C1">
      <selection activeCell="B13" sqref="B13"/>
    </sheetView>
  </sheetViews>
  <sheetFormatPr defaultColWidth="9.140625" defaultRowHeight="15.75" customHeight="1"/>
  <cols>
    <col min="1" max="1" width="5.7109375" style="5" customWidth="1"/>
    <col min="2" max="2" width="23.00390625" style="5" customWidth="1"/>
    <col min="3" max="3" width="10.7109375" style="5" customWidth="1"/>
    <col min="4" max="4" width="10.57421875" style="5" customWidth="1"/>
    <col min="5" max="5" width="10.28125" style="5" customWidth="1"/>
    <col min="6" max="6" width="10.7109375" style="5" customWidth="1"/>
    <col min="7" max="7" width="0.71875" style="5" customWidth="1"/>
    <col min="8" max="8" width="12.7109375" style="5" customWidth="1"/>
    <col min="9" max="10" width="10.7109375" style="5" customWidth="1"/>
    <col min="11" max="11" width="16.421875" style="5" customWidth="1"/>
    <col min="12" max="12" width="15.57421875" style="5" customWidth="1"/>
    <col min="13" max="13" width="9.140625" style="5" customWidth="1"/>
    <col min="14" max="14" width="9.421875" style="5" bestFit="1" customWidth="1"/>
    <col min="15" max="16384" width="9.140625" style="5" customWidth="1"/>
  </cols>
  <sheetData>
    <row r="1" ht="1.5" customHeight="1"/>
    <row r="2" ht="16.5" customHeight="1">
      <c r="L2" s="46"/>
    </row>
    <row r="3" spans="1:12" ht="15" customHeight="1">
      <c r="A3" s="243" t="s">
        <v>92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1:12" ht="15" customHeight="1">
      <c r="A4" s="243" t="s">
        <v>93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</row>
    <row r="5" spans="2:12" ht="15" customHeight="1">
      <c r="B5" s="12"/>
      <c r="D5" s="15" t="s">
        <v>25</v>
      </c>
      <c r="E5" s="14" t="s">
        <v>27</v>
      </c>
      <c r="F5" s="27" t="s">
        <v>30</v>
      </c>
      <c r="G5" s="14"/>
      <c r="H5" s="14" t="s">
        <v>32</v>
      </c>
      <c r="I5" s="27" t="s">
        <v>31</v>
      </c>
      <c r="J5" s="14" t="s">
        <v>34</v>
      </c>
      <c r="K5" s="27" t="s">
        <v>75</v>
      </c>
      <c r="L5" s="27" t="s">
        <v>75</v>
      </c>
    </row>
    <row r="6" spans="1:12" ht="15" customHeight="1">
      <c r="A6" s="14">
        <v>1</v>
      </c>
      <c r="B6" s="15" t="s">
        <v>33</v>
      </c>
      <c r="C6" s="15" t="s">
        <v>19</v>
      </c>
      <c r="D6" s="14" t="s">
        <v>26</v>
      </c>
      <c r="E6" s="14" t="s">
        <v>26</v>
      </c>
      <c r="F6" s="14" t="s">
        <v>56</v>
      </c>
      <c r="G6" s="14"/>
      <c r="H6" s="14" t="s">
        <v>42</v>
      </c>
      <c r="I6" s="15" t="s">
        <v>26</v>
      </c>
      <c r="J6" s="14" t="s">
        <v>35</v>
      </c>
      <c r="K6" s="14" t="s">
        <v>80</v>
      </c>
      <c r="L6" s="15" t="s">
        <v>81</v>
      </c>
    </row>
    <row r="7" spans="1:12" ht="15" customHeight="1">
      <c r="A7" s="17"/>
      <c r="B7" s="9"/>
      <c r="C7" s="9"/>
      <c r="D7" s="20" t="s">
        <v>55</v>
      </c>
      <c r="E7" s="20" t="s">
        <v>55</v>
      </c>
      <c r="F7" s="20" t="s">
        <v>55</v>
      </c>
      <c r="G7" s="20"/>
      <c r="H7" s="9"/>
      <c r="I7" s="9"/>
      <c r="J7" s="9"/>
      <c r="K7" s="47" t="s">
        <v>82</v>
      </c>
      <c r="L7" s="20" t="s">
        <v>83</v>
      </c>
    </row>
    <row r="8" spans="1:12" ht="15" customHeight="1">
      <c r="A8" s="48"/>
      <c r="B8" s="49"/>
      <c r="C8" s="49"/>
      <c r="D8" s="50">
        <v>1</v>
      </c>
      <c r="E8" s="50">
        <v>2</v>
      </c>
      <c r="F8" s="50">
        <v>3</v>
      </c>
      <c r="G8" s="50"/>
      <c r="H8" s="50">
        <v>4</v>
      </c>
      <c r="I8" s="50">
        <v>5</v>
      </c>
      <c r="J8" s="50">
        <v>6</v>
      </c>
      <c r="K8" s="50">
        <v>7</v>
      </c>
      <c r="L8" s="50">
        <v>8</v>
      </c>
    </row>
    <row r="9" spans="1:12" ht="15" customHeight="1">
      <c r="A9" s="7" t="s">
        <v>2</v>
      </c>
      <c r="B9" s="5" t="s">
        <v>3</v>
      </c>
      <c r="C9" s="6" t="s">
        <v>84</v>
      </c>
      <c r="D9" s="7">
        <v>875</v>
      </c>
      <c r="E9" s="51"/>
      <c r="F9" s="11">
        <v>150</v>
      </c>
      <c r="G9" s="7"/>
      <c r="H9" s="7">
        <v>180</v>
      </c>
      <c r="I9" s="7">
        <v>145</v>
      </c>
      <c r="J9" s="11">
        <v>200</v>
      </c>
      <c r="K9" s="67">
        <f aca="true" t="shared" si="0" ref="K9:K28">+D9*4+E9*4+F9*4+G9*4+H9</f>
        <v>4280</v>
      </c>
      <c r="L9" s="52">
        <f aca="true" t="shared" si="1" ref="L9:L28">+I9+J9+K9</f>
        <v>4625</v>
      </c>
    </row>
    <row r="10" spans="1:12" ht="15" customHeight="1">
      <c r="A10" s="7"/>
      <c r="B10" s="5" t="s">
        <v>4</v>
      </c>
      <c r="C10" s="6" t="s">
        <v>22</v>
      </c>
      <c r="D10" s="7">
        <v>1090</v>
      </c>
      <c r="E10" s="51"/>
      <c r="F10" s="11">
        <v>150</v>
      </c>
      <c r="G10" s="7"/>
      <c r="H10" s="7">
        <v>180</v>
      </c>
      <c r="I10" s="7">
        <v>145</v>
      </c>
      <c r="J10" s="11">
        <v>200</v>
      </c>
      <c r="K10" s="53">
        <f t="shared" si="0"/>
        <v>5140</v>
      </c>
      <c r="L10" s="52">
        <f t="shared" si="1"/>
        <v>5485</v>
      </c>
    </row>
    <row r="11" spans="1:12" ht="15" customHeight="1">
      <c r="A11" s="7"/>
      <c r="B11" s="6" t="s">
        <v>5</v>
      </c>
      <c r="C11" s="6" t="s">
        <v>23</v>
      </c>
      <c r="D11" s="7">
        <v>1090</v>
      </c>
      <c r="E11" s="7">
        <v>120</v>
      </c>
      <c r="F11" s="7">
        <v>150</v>
      </c>
      <c r="G11" s="7"/>
      <c r="H11" s="7">
        <v>180</v>
      </c>
      <c r="I11" s="7">
        <v>145</v>
      </c>
      <c r="J11" s="11">
        <v>200</v>
      </c>
      <c r="K11" s="53">
        <f t="shared" si="0"/>
        <v>5620</v>
      </c>
      <c r="L11" s="52">
        <f t="shared" si="1"/>
        <v>5965</v>
      </c>
    </row>
    <row r="12" spans="1:12" ht="15" customHeight="1">
      <c r="A12" s="10"/>
      <c r="B12" s="9"/>
      <c r="C12" s="9" t="s">
        <v>6</v>
      </c>
      <c r="D12" s="10">
        <v>1330</v>
      </c>
      <c r="E12" s="54"/>
      <c r="F12" s="10">
        <v>375</v>
      </c>
      <c r="G12" s="10"/>
      <c r="H12" s="10">
        <v>180</v>
      </c>
      <c r="I12" s="10">
        <v>145</v>
      </c>
      <c r="J12" s="10">
        <v>200</v>
      </c>
      <c r="K12" s="53">
        <f t="shared" si="0"/>
        <v>7000</v>
      </c>
      <c r="L12" s="55">
        <f t="shared" si="1"/>
        <v>7345</v>
      </c>
    </row>
    <row r="13" spans="1:12" ht="15" customHeight="1">
      <c r="A13" s="7" t="s">
        <v>7</v>
      </c>
      <c r="B13" s="8" t="s">
        <v>8</v>
      </c>
      <c r="C13" s="6" t="s">
        <v>84</v>
      </c>
      <c r="D13" s="7">
        <v>665</v>
      </c>
      <c r="E13" s="7"/>
      <c r="F13" s="11">
        <v>150</v>
      </c>
      <c r="G13" s="7"/>
      <c r="H13" s="7">
        <v>180</v>
      </c>
      <c r="I13" s="7">
        <v>145</v>
      </c>
      <c r="J13" s="11">
        <v>200</v>
      </c>
      <c r="K13" s="56">
        <f t="shared" si="0"/>
        <v>3440</v>
      </c>
      <c r="L13" s="52">
        <f t="shared" si="1"/>
        <v>3785</v>
      </c>
    </row>
    <row r="14" spans="1:12" ht="15" customHeight="1">
      <c r="A14" s="11"/>
      <c r="B14" s="5" t="s">
        <v>4</v>
      </c>
      <c r="C14" s="6" t="s">
        <v>22</v>
      </c>
      <c r="D14" s="7">
        <v>875</v>
      </c>
      <c r="E14" s="7"/>
      <c r="F14" s="11">
        <v>150</v>
      </c>
      <c r="G14" s="7"/>
      <c r="H14" s="7">
        <v>180</v>
      </c>
      <c r="I14" s="7">
        <v>145</v>
      </c>
      <c r="J14" s="11">
        <v>200</v>
      </c>
      <c r="K14" s="53">
        <f t="shared" si="0"/>
        <v>4280</v>
      </c>
      <c r="L14" s="52">
        <f t="shared" si="1"/>
        <v>4625</v>
      </c>
    </row>
    <row r="15" spans="1:12" ht="15" customHeight="1">
      <c r="A15" s="7"/>
      <c r="B15" s="6" t="s">
        <v>5</v>
      </c>
      <c r="C15" s="6" t="s">
        <v>23</v>
      </c>
      <c r="D15" s="7">
        <v>875</v>
      </c>
      <c r="E15" s="7">
        <v>120</v>
      </c>
      <c r="F15" s="7">
        <v>150</v>
      </c>
      <c r="G15" s="7"/>
      <c r="H15" s="7">
        <v>180</v>
      </c>
      <c r="I15" s="7">
        <v>145</v>
      </c>
      <c r="J15" s="11">
        <v>200</v>
      </c>
      <c r="K15" s="53">
        <f t="shared" si="0"/>
        <v>4760</v>
      </c>
      <c r="L15" s="52">
        <f t="shared" si="1"/>
        <v>5105</v>
      </c>
    </row>
    <row r="16" spans="1:12" ht="15" customHeight="1">
      <c r="A16" s="10"/>
      <c r="B16" s="9"/>
      <c r="C16" s="9" t="s">
        <v>6</v>
      </c>
      <c r="D16" s="10">
        <v>985</v>
      </c>
      <c r="E16" s="10"/>
      <c r="F16" s="10">
        <v>375</v>
      </c>
      <c r="G16" s="10"/>
      <c r="H16" s="10">
        <v>180</v>
      </c>
      <c r="I16" s="10">
        <v>145</v>
      </c>
      <c r="J16" s="10">
        <v>200</v>
      </c>
      <c r="K16" s="57">
        <f t="shared" si="0"/>
        <v>5620</v>
      </c>
      <c r="L16" s="58">
        <f t="shared" si="1"/>
        <v>5965</v>
      </c>
    </row>
    <row r="17" spans="1:12" ht="15" customHeight="1">
      <c r="A17" s="7" t="s">
        <v>9</v>
      </c>
      <c r="B17" s="6" t="s">
        <v>10</v>
      </c>
      <c r="C17" s="6" t="s">
        <v>84</v>
      </c>
      <c r="D17" s="7">
        <v>545</v>
      </c>
      <c r="E17" s="7"/>
      <c r="F17" s="11">
        <v>150</v>
      </c>
      <c r="G17" s="7"/>
      <c r="H17" s="7">
        <v>180</v>
      </c>
      <c r="I17" s="7">
        <v>145</v>
      </c>
      <c r="J17" s="11">
        <v>200</v>
      </c>
      <c r="K17" s="53">
        <f t="shared" si="0"/>
        <v>2960</v>
      </c>
      <c r="L17" s="52">
        <f t="shared" si="1"/>
        <v>3305</v>
      </c>
    </row>
    <row r="18" spans="1:12" ht="15" customHeight="1">
      <c r="A18" s="7"/>
      <c r="B18" s="5" t="s">
        <v>4</v>
      </c>
      <c r="C18" s="6" t="s">
        <v>22</v>
      </c>
      <c r="D18" s="7">
        <v>665</v>
      </c>
      <c r="E18" s="7"/>
      <c r="F18" s="11">
        <v>150</v>
      </c>
      <c r="G18" s="7"/>
      <c r="H18" s="7">
        <v>180</v>
      </c>
      <c r="I18" s="7">
        <v>145</v>
      </c>
      <c r="J18" s="11">
        <v>200</v>
      </c>
      <c r="K18" s="53">
        <f t="shared" si="0"/>
        <v>3440</v>
      </c>
      <c r="L18" s="52">
        <f t="shared" si="1"/>
        <v>3785</v>
      </c>
    </row>
    <row r="19" spans="1:12" ht="15" customHeight="1">
      <c r="A19" s="11"/>
      <c r="B19" s="5" t="s">
        <v>5</v>
      </c>
      <c r="C19" s="6" t="s">
        <v>23</v>
      </c>
      <c r="D19" s="7">
        <v>665</v>
      </c>
      <c r="E19" s="7">
        <v>120</v>
      </c>
      <c r="F19" s="7">
        <v>150</v>
      </c>
      <c r="G19" s="7"/>
      <c r="H19" s="7">
        <v>180</v>
      </c>
      <c r="I19" s="7">
        <v>145</v>
      </c>
      <c r="J19" s="11">
        <v>200</v>
      </c>
      <c r="K19" s="53">
        <f t="shared" si="0"/>
        <v>3920</v>
      </c>
      <c r="L19" s="52">
        <f t="shared" si="1"/>
        <v>4265</v>
      </c>
    </row>
    <row r="20" spans="1:12" ht="15" customHeight="1">
      <c r="A20" s="10"/>
      <c r="B20" s="9"/>
      <c r="C20" s="9" t="s">
        <v>6</v>
      </c>
      <c r="D20" s="10">
        <v>760</v>
      </c>
      <c r="E20" s="10"/>
      <c r="F20" s="10">
        <v>375</v>
      </c>
      <c r="G20" s="10"/>
      <c r="H20" s="10">
        <v>180</v>
      </c>
      <c r="I20" s="10">
        <v>145</v>
      </c>
      <c r="J20" s="10">
        <v>200</v>
      </c>
      <c r="K20" s="53">
        <f t="shared" si="0"/>
        <v>4720</v>
      </c>
      <c r="L20" s="52">
        <f t="shared" si="1"/>
        <v>5065</v>
      </c>
    </row>
    <row r="21" spans="1:12" ht="15" customHeight="1">
      <c r="A21" s="7" t="s">
        <v>11</v>
      </c>
      <c r="B21" s="5" t="s">
        <v>12</v>
      </c>
      <c r="C21" s="6" t="s">
        <v>84</v>
      </c>
      <c r="D21" s="7">
        <v>435</v>
      </c>
      <c r="E21" s="7"/>
      <c r="F21" s="11">
        <v>150</v>
      </c>
      <c r="G21" s="7"/>
      <c r="H21" s="7">
        <v>180</v>
      </c>
      <c r="I21" s="7">
        <v>145</v>
      </c>
      <c r="J21" s="11">
        <v>200</v>
      </c>
      <c r="K21" s="56">
        <f t="shared" si="0"/>
        <v>2520</v>
      </c>
      <c r="L21" s="59">
        <f t="shared" si="1"/>
        <v>2865</v>
      </c>
    </row>
    <row r="22" spans="1:12" ht="15" customHeight="1">
      <c r="A22" s="7"/>
      <c r="B22" s="6" t="s">
        <v>13</v>
      </c>
      <c r="C22" s="6" t="s">
        <v>22</v>
      </c>
      <c r="D22" s="7">
        <v>545</v>
      </c>
      <c r="E22" s="7"/>
      <c r="F22" s="11">
        <v>150</v>
      </c>
      <c r="G22" s="7"/>
      <c r="H22" s="7">
        <v>180</v>
      </c>
      <c r="I22" s="7">
        <v>145</v>
      </c>
      <c r="J22" s="11">
        <v>200</v>
      </c>
      <c r="K22" s="53">
        <f t="shared" si="0"/>
        <v>2960</v>
      </c>
      <c r="L22" s="60">
        <f t="shared" si="1"/>
        <v>3305</v>
      </c>
    </row>
    <row r="23" spans="1:12" ht="15" customHeight="1">
      <c r="A23" s="7"/>
      <c r="B23" s="5" t="s">
        <v>4</v>
      </c>
      <c r="C23" s="6" t="s">
        <v>23</v>
      </c>
      <c r="D23" s="7">
        <v>545</v>
      </c>
      <c r="E23" s="7">
        <v>120</v>
      </c>
      <c r="F23" s="7">
        <v>150</v>
      </c>
      <c r="G23" s="7"/>
      <c r="H23" s="7">
        <v>180</v>
      </c>
      <c r="I23" s="7">
        <v>145</v>
      </c>
      <c r="J23" s="11">
        <v>200</v>
      </c>
      <c r="K23" s="53">
        <f t="shared" si="0"/>
        <v>3440</v>
      </c>
      <c r="L23" s="60">
        <f t="shared" si="1"/>
        <v>3785</v>
      </c>
    </row>
    <row r="24" spans="1:12" ht="15" customHeight="1">
      <c r="A24" s="9"/>
      <c r="B24" s="9" t="s">
        <v>24</v>
      </c>
      <c r="C24" s="9" t="s">
        <v>6</v>
      </c>
      <c r="D24" s="10">
        <v>665</v>
      </c>
      <c r="E24" s="10"/>
      <c r="F24" s="10">
        <v>375</v>
      </c>
      <c r="G24" s="10"/>
      <c r="H24" s="10">
        <v>180</v>
      </c>
      <c r="I24" s="10">
        <v>145</v>
      </c>
      <c r="J24" s="10">
        <v>200</v>
      </c>
      <c r="K24" s="57">
        <f t="shared" si="0"/>
        <v>4340</v>
      </c>
      <c r="L24" s="58">
        <f t="shared" si="1"/>
        <v>4685</v>
      </c>
    </row>
    <row r="25" spans="1:12" ht="15" customHeight="1">
      <c r="A25" s="7" t="s">
        <v>14</v>
      </c>
      <c r="B25" s="5" t="s">
        <v>15</v>
      </c>
      <c r="C25" s="6" t="s">
        <v>84</v>
      </c>
      <c r="D25" s="7">
        <v>1730</v>
      </c>
      <c r="E25" s="7"/>
      <c r="F25" s="11">
        <v>375</v>
      </c>
      <c r="G25" s="7"/>
      <c r="H25" s="7">
        <v>495</v>
      </c>
      <c r="I25" s="7">
        <v>2900</v>
      </c>
      <c r="J25" s="11">
        <v>200</v>
      </c>
      <c r="K25" s="53">
        <f t="shared" si="0"/>
        <v>8915</v>
      </c>
      <c r="L25" s="52">
        <f t="shared" si="1"/>
        <v>12015</v>
      </c>
    </row>
    <row r="26" spans="1:12" ht="15" customHeight="1">
      <c r="A26" s="6"/>
      <c r="B26" s="6"/>
      <c r="C26" s="6" t="s">
        <v>22</v>
      </c>
      <c r="D26" s="7">
        <v>1980</v>
      </c>
      <c r="E26" s="7"/>
      <c r="F26" s="11">
        <v>375</v>
      </c>
      <c r="G26" s="7"/>
      <c r="H26" s="7">
        <v>495</v>
      </c>
      <c r="I26" s="7">
        <v>2900</v>
      </c>
      <c r="J26" s="11">
        <v>200</v>
      </c>
      <c r="K26" s="53">
        <f t="shared" si="0"/>
        <v>9915</v>
      </c>
      <c r="L26" s="52">
        <f t="shared" si="1"/>
        <v>13015</v>
      </c>
    </row>
    <row r="27" spans="1:12" ht="15" customHeight="1">
      <c r="A27" s="6"/>
      <c r="B27" s="6"/>
      <c r="C27" s="6" t="s">
        <v>23</v>
      </c>
      <c r="D27" s="7">
        <v>1980</v>
      </c>
      <c r="E27" s="7">
        <v>220</v>
      </c>
      <c r="F27" s="7">
        <v>375</v>
      </c>
      <c r="G27" s="7"/>
      <c r="H27" s="7">
        <v>495</v>
      </c>
      <c r="I27" s="7">
        <v>2900</v>
      </c>
      <c r="J27" s="11">
        <v>200</v>
      </c>
      <c r="K27" s="53">
        <f t="shared" si="0"/>
        <v>10795</v>
      </c>
      <c r="L27" s="52">
        <f t="shared" si="1"/>
        <v>13895</v>
      </c>
    </row>
    <row r="28" spans="1:12" ht="15" customHeight="1">
      <c r="A28" s="9"/>
      <c r="B28" s="9"/>
      <c r="C28" s="9" t="s">
        <v>6</v>
      </c>
      <c r="D28" s="10">
        <v>2800</v>
      </c>
      <c r="E28" s="10"/>
      <c r="F28" s="10">
        <v>375</v>
      </c>
      <c r="G28" s="10"/>
      <c r="H28" s="10">
        <v>495</v>
      </c>
      <c r="I28" s="10">
        <v>2900</v>
      </c>
      <c r="J28" s="10">
        <v>200</v>
      </c>
      <c r="K28" s="57">
        <f t="shared" si="0"/>
        <v>13195</v>
      </c>
      <c r="L28" s="58">
        <f t="shared" si="1"/>
        <v>16295</v>
      </c>
    </row>
    <row r="29" spans="1:12" ht="15" customHeight="1">
      <c r="A29" s="7" t="s">
        <v>2</v>
      </c>
      <c r="B29" s="61" t="s">
        <v>65</v>
      </c>
      <c r="C29" s="5" t="s">
        <v>62</v>
      </c>
      <c r="D29" s="7" t="s">
        <v>63</v>
      </c>
      <c r="E29" s="18" t="s">
        <v>57</v>
      </c>
      <c r="F29" s="7" t="s">
        <v>58</v>
      </c>
      <c r="H29" s="40" t="s">
        <v>85</v>
      </c>
      <c r="I29" s="7" t="s">
        <v>59</v>
      </c>
      <c r="J29" s="7" t="s">
        <v>60</v>
      </c>
      <c r="K29" s="6"/>
      <c r="L29" s="6"/>
    </row>
    <row r="30" spans="1:12" ht="15" customHeight="1">
      <c r="A30" s="7"/>
      <c r="B30" s="7"/>
      <c r="C30" s="11">
        <v>150</v>
      </c>
      <c r="D30" s="7">
        <v>120</v>
      </c>
      <c r="E30" s="18">
        <v>120</v>
      </c>
      <c r="F30" s="7">
        <v>10</v>
      </c>
      <c r="H30" s="62">
        <v>50</v>
      </c>
      <c r="I30" s="7">
        <v>45</v>
      </c>
      <c r="J30" s="15">
        <f>SUM(C30:I30)</f>
        <v>495</v>
      </c>
      <c r="K30" s="13"/>
      <c r="L30" s="13"/>
    </row>
    <row r="31" spans="1:12" ht="15" customHeight="1">
      <c r="A31" s="10" t="s">
        <v>61</v>
      </c>
      <c r="B31" s="63" t="s">
        <v>86</v>
      </c>
      <c r="C31" s="10">
        <v>15</v>
      </c>
      <c r="D31" s="10" t="s">
        <v>28</v>
      </c>
      <c r="E31" s="64">
        <v>120</v>
      </c>
      <c r="F31" s="10" t="s">
        <v>28</v>
      </c>
      <c r="G31" s="9"/>
      <c r="H31" s="65" t="s">
        <v>28</v>
      </c>
      <c r="I31" s="10">
        <v>45</v>
      </c>
      <c r="J31" s="20">
        <f>SUM(C31:I31)</f>
        <v>180</v>
      </c>
      <c r="K31" s="17"/>
      <c r="L31" s="17"/>
    </row>
    <row r="32" spans="1:12" ht="34.5" customHeight="1">
      <c r="A32" s="66" t="s">
        <v>69</v>
      </c>
      <c r="B32" s="253" t="s">
        <v>87</v>
      </c>
      <c r="C32" s="254"/>
      <c r="D32" s="254"/>
      <c r="E32" s="254"/>
      <c r="F32" s="254"/>
      <c r="G32" s="254"/>
      <c r="H32" s="254"/>
      <c r="I32" s="254"/>
      <c r="J32" s="254"/>
      <c r="K32" s="254"/>
      <c r="L32" s="254"/>
    </row>
    <row r="33" spans="2:12" ht="16.5" customHeight="1">
      <c r="B33" s="251" t="s">
        <v>89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</row>
    <row r="34" ht="17.25" customHeight="1">
      <c r="B34" s="5" t="s">
        <v>88</v>
      </c>
    </row>
    <row r="35" ht="15" customHeight="1"/>
    <row r="36" spans="1:12" ht="1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</row>
    <row r="37" ht="29.25" customHeight="1"/>
    <row r="38" ht="15" customHeight="1"/>
    <row r="39" ht="15" customHeight="1"/>
    <row r="41" ht="15.75" customHeight="1">
      <c r="L41" s="52"/>
    </row>
    <row r="45" spans="1:12" ht="15.75" customHeight="1">
      <c r="A45" s="10"/>
      <c r="B45" s="9"/>
      <c r="C45" s="10"/>
      <c r="D45" s="9"/>
      <c r="E45" s="10"/>
      <c r="F45" s="9"/>
      <c r="G45" s="10"/>
      <c r="H45" s="10"/>
      <c r="I45" s="9"/>
      <c r="J45" s="9"/>
      <c r="K45" s="17"/>
      <c r="L45" s="17"/>
    </row>
    <row r="46" spans="1:12" ht="15.75" customHeight="1">
      <c r="A46" s="242"/>
      <c r="B46" s="242"/>
      <c r="C46" s="242"/>
      <c r="D46" s="242"/>
      <c r="E46" s="242"/>
      <c r="F46" s="242"/>
      <c r="G46" s="242"/>
      <c r="H46" s="242"/>
      <c r="I46" s="242"/>
      <c r="J46" s="242"/>
      <c r="K46" s="242"/>
      <c r="L46" s="242"/>
    </row>
    <row r="50" spans="1:12" ht="15.75" customHeight="1">
      <c r="A50" s="241"/>
      <c r="B50" s="241"/>
      <c r="C50" s="241"/>
      <c r="D50" s="241"/>
      <c r="E50" s="241"/>
      <c r="F50" s="241"/>
      <c r="G50" s="241"/>
      <c r="H50" s="241"/>
      <c r="I50" s="241"/>
      <c r="J50" s="241"/>
      <c r="K50" s="241"/>
      <c r="L50" s="241"/>
    </row>
    <row r="51" spans="1:12" ht="15.75" customHeight="1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</row>
    <row r="53" spans="1:12" ht="15.75" customHeight="1">
      <c r="A53" s="242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2"/>
    </row>
    <row r="54" spans="1:12" ht="15.75" customHeight="1">
      <c r="A54" s="243"/>
      <c r="B54" s="243"/>
      <c r="C54" s="243"/>
      <c r="D54" s="243"/>
      <c r="E54" s="243"/>
      <c r="F54" s="243"/>
      <c r="G54" s="243"/>
      <c r="H54" s="243"/>
      <c r="I54" s="243"/>
      <c r="J54" s="243"/>
      <c r="K54" s="241"/>
      <c r="L54" s="241"/>
    </row>
    <row r="55" spans="1:12" ht="15.75" customHeight="1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241"/>
      <c r="L55" s="241"/>
    </row>
  </sheetData>
  <sheetProtection/>
  <mergeCells count="9">
    <mergeCell ref="A3:L3"/>
    <mergeCell ref="A4:L4"/>
    <mergeCell ref="A46:L46"/>
    <mergeCell ref="A50:L50"/>
    <mergeCell ref="B33:L33"/>
    <mergeCell ref="K55:L55"/>
    <mergeCell ref="A53:L53"/>
    <mergeCell ref="A54:L54"/>
    <mergeCell ref="B32:L32"/>
  </mergeCells>
  <printOptions/>
  <pageMargins left="0.25" right="0.25" top="0.25" bottom="0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L54"/>
  <sheetViews>
    <sheetView zoomScalePageLayoutView="0" workbookViewId="0" topLeftCell="C1">
      <selection activeCell="H25" sqref="H25"/>
    </sheetView>
  </sheetViews>
  <sheetFormatPr defaultColWidth="9.140625" defaultRowHeight="15.75" customHeight="1"/>
  <cols>
    <col min="1" max="1" width="5.7109375" style="5" customWidth="1"/>
    <col min="2" max="2" width="23.00390625" style="5" customWidth="1"/>
    <col min="3" max="3" width="10.7109375" style="5" customWidth="1"/>
    <col min="4" max="4" width="10.57421875" style="5" customWidth="1"/>
    <col min="5" max="5" width="10.28125" style="5" customWidth="1"/>
    <col min="6" max="6" width="10.7109375" style="5" customWidth="1"/>
    <col min="7" max="7" width="0.85546875" style="5" customWidth="1"/>
    <col min="8" max="8" width="12.7109375" style="5" customWidth="1"/>
    <col min="9" max="10" width="10.7109375" style="5" customWidth="1"/>
    <col min="11" max="11" width="16.421875" style="5" customWidth="1"/>
    <col min="12" max="12" width="15.57421875" style="5" customWidth="1"/>
    <col min="13" max="13" width="9.140625" style="5" customWidth="1"/>
    <col min="14" max="14" width="9.421875" style="5" bestFit="1" customWidth="1"/>
    <col min="15" max="16384" width="9.140625" style="5" customWidth="1"/>
  </cols>
  <sheetData>
    <row r="1" ht="1.5" customHeight="1"/>
    <row r="2" spans="1:12" ht="16.5" customHeight="1">
      <c r="A2" s="241" t="s">
        <v>94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5" customHeight="1">
      <c r="A3" s="243" t="s">
        <v>95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2:12" ht="15" customHeight="1">
      <c r="B4" s="12"/>
      <c r="D4" s="15" t="s">
        <v>25</v>
      </c>
      <c r="E4" s="14" t="s">
        <v>27</v>
      </c>
      <c r="F4" s="27" t="s">
        <v>30</v>
      </c>
      <c r="G4" s="14"/>
      <c r="H4" s="14" t="s">
        <v>32</v>
      </c>
      <c r="I4" s="27" t="s">
        <v>31</v>
      </c>
      <c r="J4" s="14" t="s">
        <v>34</v>
      </c>
      <c r="K4" s="27" t="s">
        <v>75</v>
      </c>
      <c r="L4" s="27" t="s">
        <v>75</v>
      </c>
    </row>
    <row r="5" spans="1:12" ht="15" customHeight="1">
      <c r="A5" s="14">
        <v>1</v>
      </c>
      <c r="B5" s="15" t="s">
        <v>33</v>
      </c>
      <c r="C5" s="15" t="s">
        <v>19</v>
      </c>
      <c r="D5" s="14" t="s">
        <v>26</v>
      </c>
      <c r="E5" s="14" t="s">
        <v>26</v>
      </c>
      <c r="F5" s="14" t="s">
        <v>56</v>
      </c>
      <c r="G5" s="14"/>
      <c r="H5" s="14" t="s">
        <v>42</v>
      </c>
      <c r="I5" s="15" t="s">
        <v>26</v>
      </c>
      <c r="J5" s="14" t="s">
        <v>35</v>
      </c>
      <c r="K5" s="14" t="s">
        <v>80</v>
      </c>
      <c r="L5" s="15" t="s">
        <v>81</v>
      </c>
    </row>
    <row r="6" spans="1:12" ht="15" customHeight="1">
      <c r="A6" s="17"/>
      <c r="B6" s="9"/>
      <c r="C6" s="9"/>
      <c r="D6" s="20" t="s">
        <v>55</v>
      </c>
      <c r="E6" s="20" t="s">
        <v>55</v>
      </c>
      <c r="F6" s="20" t="s">
        <v>55</v>
      </c>
      <c r="G6" s="20"/>
      <c r="H6" s="9"/>
      <c r="I6" s="9"/>
      <c r="J6" s="9"/>
      <c r="K6" s="47" t="s">
        <v>82</v>
      </c>
      <c r="L6" s="20" t="s">
        <v>83</v>
      </c>
    </row>
    <row r="7" spans="1:12" ht="15" customHeight="1">
      <c r="A7" s="48"/>
      <c r="B7" s="49"/>
      <c r="C7" s="49"/>
      <c r="D7" s="50">
        <v>1</v>
      </c>
      <c r="E7" s="50">
        <v>2</v>
      </c>
      <c r="F7" s="50">
        <v>3</v>
      </c>
      <c r="G7" s="50"/>
      <c r="H7" s="50">
        <v>4</v>
      </c>
      <c r="I7" s="50">
        <v>5</v>
      </c>
      <c r="J7" s="50">
        <v>6</v>
      </c>
      <c r="K7" s="50">
        <v>7</v>
      </c>
      <c r="L7" s="50">
        <v>8</v>
      </c>
    </row>
    <row r="8" spans="1:12" ht="15" customHeight="1">
      <c r="A8" s="7" t="s">
        <v>2</v>
      </c>
      <c r="B8" s="5" t="s">
        <v>3</v>
      </c>
      <c r="C8" s="6" t="s">
        <v>84</v>
      </c>
      <c r="D8" s="11">
        <v>960</v>
      </c>
      <c r="E8" s="51"/>
      <c r="F8" s="11">
        <v>150</v>
      </c>
      <c r="G8" s="7"/>
      <c r="H8" s="7">
        <v>180</v>
      </c>
      <c r="I8" s="7">
        <v>145</v>
      </c>
      <c r="J8" s="11">
        <v>200</v>
      </c>
      <c r="K8" s="67">
        <f aca="true" t="shared" si="0" ref="K8:K27">+D8*4+E8*4+F8*4+G8*4+H8</f>
        <v>4620</v>
      </c>
      <c r="L8" s="52">
        <f aca="true" t="shared" si="1" ref="L8:L27">+I8+J8+K8</f>
        <v>4965</v>
      </c>
    </row>
    <row r="9" spans="1:12" ht="15" customHeight="1">
      <c r="A9" s="7"/>
      <c r="B9" s="5" t="s">
        <v>4</v>
      </c>
      <c r="C9" s="6" t="s">
        <v>22</v>
      </c>
      <c r="D9" s="11">
        <v>1200</v>
      </c>
      <c r="E9" s="51"/>
      <c r="F9" s="11">
        <v>150</v>
      </c>
      <c r="G9" s="7"/>
      <c r="H9" s="7">
        <v>180</v>
      </c>
      <c r="I9" s="7">
        <v>145</v>
      </c>
      <c r="J9" s="11">
        <v>200</v>
      </c>
      <c r="K9" s="53">
        <f t="shared" si="0"/>
        <v>5580</v>
      </c>
      <c r="L9" s="52">
        <f t="shared" si="1"/>
        <v>5925</v>
      </c>
    </row>
    <row r="10" spans="1:12" ht="15" customHeight="1">
      <c r="A10" s="7"/>
      <c r="B10" s="6" t="s">
        <v>5</v>
      </c>
      <c r="C10" s="6" t="s">
        <v>23</v>
      </c>
      <c r="D10" s="11">
        <v>1200</v>
      </c>
      <c r="E10" s="7">
        <v>120</v>
      </c>
      <c r="F10" s="7">
        <v>150</v>
      </c>
      <c r="G10" s="7"/>
      <c r="H10" s="7">
        <v>180</v>
      </c>
      <c r="I10" s="7">
        <v>145</v>
      </c>
      <c r="J10" s="11">
        <v>200</v>
      </c>
      <c r="K10" s="53">
        <f t="shared" si="0"/>
        <v>6060</v>
      </c>
      <c r="L10" s="52">
        <f t="shared" si="1"/>
        <v>6405</v>
      </c>
    </row>
    <row r="11" spans="1:12" ht="15" customHeight="1">
      <c r="A11" s="10"/>
      <c r="B11" s="9"/>
      <c r="C11" s="9" t="s">
        <v>6</v>
      </c>
      <c r="D11" s="10">
        <v>1460</v>
      </c>
      <c r="E11" s="54"/>
      <c r="F11" s="10">
        <v>375</v>
      </c>
      <c r="G11" s="10"/>
      <c r="H11" s="10">
        <v>180</v>
      </c>
      <c r="I11" s="10">
        <v>145</v>
      </c>
      <c r="J11" s="10">
        <v>200</v>
      </c>
      <c r="K11" s="53">
        <f t="shared" si="0"/>
        <v>7520</v>
      </c>
      <c r="L11" s="55">
        <f t="shared" si="1"/>
        <v>7865</v>
      </c>
    </row>
    <row r="12" spans="1:12" ht="15" customHeight="1">
      <c r="A12" s="7" t="s">
        <v>7</v>
      </c>
      <c r="B12" s="8" t="s">
        <v>8</v>
      </c>
      <c r="C12" s="6" t="s">
        <v>84</v>
      </c>
      <c r="D12" s="11">
        <v>730</v>
      </c>
      <c r="E12" s="7"/>
      <c r="F12" s="11">
        <v>150</v>
      </c>
      <c r="G12" s="7"/>
      <c r="H12" s="7">
        <v>180</v>
      </c>
      <c r="I12" s="7">
        <v>145</v>
      </c>
      <c r="J12" s="11">
        <v>200</v>
      </c>
      <c r="K12" s="56">
        <f t="shared" si="0"/>
        <v>3700</v>
      </c>
      <c r="L12" s="52">
        <f t="shared" si="1"/>
        <v>4045</v>
      </c>
    </row>
    <row r="13" spans="1:12" ht="15" customHeight="1">
      <c r="A13" s="11"/>
      <c r="B13" s="5" t="s">
        <v>4</v>
      </c>
      <c r="C13" s="6" t="s">
        <v>22</v>
      </c>
      <c r="D13" s="11">
        <v>960</v>
      </c>
      <c r="E13" s="7"/>
      <c r="F13" s="11">
        <v>150</v>
      </c>
      <c r="G13" s="7"/>
      <c r="H13" s="7">
        <v>180</v>
      </c>
      <c r="I13" s="7">
        <v>145</v>
      </c>
      <c r="J13" s="11">
        <v>200</v>
      </c>
      <c r="K13" s="53">
        <f t="shared" si="0"/>
        <v>4620</v>
      </c>
      <c r="L13" s="52">
        <f t="shared" si="1"/>
        <v>4965</v>
      </c>
    </row>
    <row r="14" spans="1:12" ht="15" customHeight="1">
      <c r="A14" s="7"/>
      <c r="B14" s="6" t="s">
        <v>5</v>
      </c>
      <c r="C14" s="6" t="s">
        <v>23</v>
      </c>
      <c r="D14" s="11">
        <v>960</v>
      </c>
      <c r="E14" s="7">
        <v>120</v>
      </c>
      <c r="F14" s="7">
        <v>150</v>
      </c>
      <c r="G14" s="7"/>
      <c r="H14" s="7">
        <v>180</v>
      </c>
      <c r="I14" s="7">
        <v>145</v>
      </c>
      <c r="J14" s="11">
        <v>200</v>
      </c>
      <c r="K14" s="53">
        <f t="shared" si="0"/>
        <v>5100</v>
      </c>
      <c r="L14" s="52">
        <f t="shared" si="1"/>
        <v>5445</v>
      </c>
    </row>
    <row r="15" spans="1:12" ht="15" customHeight="1">
      <c r="A15" s="10"/>
      <c r="B15" s="9"/>
      <c r="C15" s="9" t="s">
        <v>6</v>
      </c>
      <c r="D15" s="10">
        <v>1080</v>
      </c>
      <c r="E15" s="10"/>
      <c r="F15" s="10">
        <v>375</v>
      </c>
      <c r="G15" s="10"/>
      <c r="H15" s="10">
        <v>180</v>
      </c>
      <c r="I15" s="10">
        <v>145</v>
      </c>
      <c r="J15" s="10">
        <v>200</v>
      </c>
      <c r="K15" s="57">
        <f t="shared" si="0"/>
        <v>6000</v>
      </c>
      <c r="L15" s="58">
        <f t="shared" si="1"/>
        <v>6345</v>
      </c>
    </row>
    <row r="16" spans="1:12" ht="15" customHeight="1">
      <c r="A16" s="7" t="s">
        <v>9</v>
      </c>
      <c r="B16" s="6" t="s">
        <v>10</v>
      </c>
      <c r="C16" s="6" t="s">
        <v>84</v>
      </c>
      <c r="D16" s="11">
        <v>600</v>
      </c>
      <c r="E16" s="7"/>
      <c r="F16" s="11">
        <v>150</v>
      </c>
      <c r="G16" s="7"/>
      <c r="H16" s="7">
        <v>180</v>
      </c>
      <c r="I16" s="7">
        <v>145</v>
      </c>
      <c r="J16" s="11">
        <v>200</v>
      </c>
      <c r="K16" s="53">
        <f t="shared" si="0"/>
        <v>3180</v>
      </c>
      <c r="L16" s="52">
        <f t="shared" si="1"/>
        <v>3525</v>
      </c>
    </row>
    <row r="17" spans="1:12" ht="15" customHeight="1">
      <c r="A17" s="7"/>
      <c r="B17" s="5" t="s">
        <v>4</v>
      </c>
      <c r="C17" s="6" t="s">
        <v>22</v>
      </c>
      <c r="D17" s="11">
        <v>730</v>
      </c>
      <c r="E17" s="7"/>
      <c r="F17" s="11">
        <v>150</v>
      </c>
      <c r="G17" s="7"/>
      <c r="H17" s="7">
        <v>180</v>
      </c>
      <c r="I17" s="7">
        <v>145</v>
      </c>
      <c r="J17" s="11">
        <v>200</v>
      </c>
      <c r="K17" s="53">
        <f t="shared" si="0"/>
        <v>3700</v>
      </c>
      <c r="L17" s="52">
        <f t="shared" si="1"/>
        <v>4045</v>
      </c>
    </row>
    <row r="18" spans="1:12" ht="15" customHeight="1">
      <c r="A18" s="11"/>
      <c r="B18" s="5" t="s">
        <v>5</v>
      </c>
      <c r="C18" s="6" t="s">
        <v>23</v>
      </c>
      <c r="D18" s="11">
        <v>730</v>
      </c>
      <c r="E18" s="7">
        <v>120</v>
      </c>
      <c r="F18" s="7">
        <v>150</v>
      </c>
      <c r="G18" s="7"/>
      <c r="H18" s="7">
        <v>180</v>
      </c>
      <c r="I18" s="7">
        <v>145</v>
      </c>
      <c r="J18" s="11">
        <v>200</v>
      </c>
      <c r="K18" s="53">
        <f t="shared" si="0"/>
        <v>4180</v>
      </c>
      <c r="L18" s="52">
        <f t="shared" si="1"/>
        <v>4525</v>
      </c>
    </row>
    <row r="19" spans="1:12" ht="15" customHeight="1">
      <c r="A19" s="10"/>
      <c r="B19" s="9"/>
      <c r="C19" s="9" t="s">
        <v>6</v>
      </c>
      <c r="D19" s="10">
        <v>835</v>
      </c>
      <c r="E19" s="10"/>
      <c r="F19" s="10">
        <v>375</v>
      </c>
      <c r="G19" s="10"/>
      <c r="H19" s="10">
        <v>180</v>
      </c>
      <c r="I19" s="10">
        <v>145</v>
      </c>
      <c r="J19" s="10">
        <v>200</v>
      </c>
      <c r="K19" s="53">
        <f t="shared" si="0"/>
        <v>5020</v>
      </c>
      <c r="L19" s="52">
        <f t="shared" si="1"/>
        <v>5365</v>
      </c>
    </row>
    <row r="20" spans="1:12" ht="15" customHeight="1">
      <c r="A20" s="7" t="s">
        <v>11</v>
      </c>
      <c r="B20" s="5" t="s">
        <v>12</v>
      </c>
      <c r="C20" s="6" t="s">
        <v>84</v>
      </c>
      <c r="D20" s="11">
        <v>475</v>
      </c>
      <c r="E20" s="7"/>
      <c r="F20" s="11">
        <v>150</v>
      </c>
      <c r="G20" s="7"/>
      <c r="H20" s="7">
        <v>180</v>
      </c>
      <c r="I20" s="7">
        <v>145</v>
      </c>
      <c r="J20" s="11">
        <v>200</v>
      </c>
      <c r="K20" s="56">
        <f t="shared" si="0"/>
        <v>2680</v>
      </c>
      <c r="L20" s="59">
        <f t="shared" si="1"/>
        <v>3025</v>
      </c>
    </row>
    <row r="21" spans="1:12" ht="15" customHeight="1">
      <c r="A21" s="7"/>
      <c r="B21" s="6" t="s">
        <v>13</v>
      </c>
      <c r="C21" s="6" t="s">
        <v>22</v>
      </c>
      <c r="D21" s="11">
        <v>600</v>
      </c>
      <c r="E21" s="7"/>
      <c r="F21" s="11">
        <v>150</v>
      </c>
      <c r="G21" s="7"/>
      <c r="H21" s="7">
        <v>180</v>
      </c>
      <c r="I21" s="7">
        <v>145</v>
      </c>
      <c r="J21" s="11">
        <v>200</v>
      </c>
      <c r="K21" s="53">
        <f t="shared" si="0"/>
        <v>3180</v>
      </c>
      <c r="L21" s="60">
        <f t="shared" si="1"/>
        <v>3525</v>
      </c>
    </row>
    <row r="22" spans="1:12" ht="15" customHeight="1">
      <c r="A22" s="7"/>
      <c r="B22" s="5" t="s">
        <v>4</v>
      </c>
      <c r="C22" s="6" t="s">
        <v>23</v>
      </c>
      <c r="D22" s="11">
        <v>600</v>
      </c>
      <c r="E22" s="7">
        <v>120</v>
      </c>
      <c r="F22" s="7">
        <v>150</v>
      </c>
      <c r="G22" s="7"/>
      <c r="H22" s="7">
        <v>180</v>
      </c>
      <c r="I22" s="7">
        <v>145</v>
      </c>
      <c r="J22" s="11">
        <v>200</v>
      </c>
      <c r="K22" s="53">
        <f t="shared" si="0"/>
        <v>3660</v>
      </c>
      <c r="L22" s="60">
        <f t="shared" si="1"/>
        <v>4005</v>
      </c>
    </row>
    <row r="23" spans="1:12" ht="15" customHeight="1">
      <c r="A23" s="9"/>
      <c r="B23" s="9" t="s">
        <v>24</v>
      </c>
      <c r="C23" s="9" t="s">
        <v>6</v>
      </c>
      <c r="D23" s="10">
        <v>730</v>
      </c>
      <c r="E23" s="10"/>
      <c r="F23" s="10">
        <v>375</v>
      </c>
      <c r="G23" s="10"/>
      <c r="H23" s="10">
        <v>180</v>
      </c>
      <c r="I23" s="10">
        <v>145</v>
      </c>
      <c r="J23" s="10">
        <v>200</v>
      </c>
      <c r="K23" s="57">
        <f t="shared" si="0"/>
        <v>4600</v>
      </c>
      <c r="L23" s="58">
        <f t="shared" si="1"/>
        <v>4945</v>
      </c>
    </row>
    <row r="24" spans="1:12" ht="15" customHeight="1">
      <c r="A24" s="7" t="s">
        <v>14</v>
      </c>
      <c r="B24" s="5" t="s">
        <v>15</v>
      </c>
      <c r="C24" s="6" t="s">
        <v>84</v>
      </c>
      <c r="D24" s="11">
        <v>1900</v>
      </c>
      <c r="E24" s="7"/>
      <c r="F24" s="11">
        <v>375</v>
      </c>
      <c r="G24" s="7"/>
      <c r="H24" s="7">
        <v>495</v>
      </c>
      <c r="I24" s="7">
        <v>2900</v>
      </c>
      <c r="J24" s="11">
        <v>200</v>
      </c>
      <c r="K24" s="53">
        <f t="shared" si="0"/>
        <v>9595</v>
      </c>
      <c r="L24" s="52">
        <f t="shared" si="1"/>
        <v>12695</v>
      </c>
    </row>
    <row r="25" spans="1:12" ht="15" customHeight="1">
      <c r="A25" s="6"/>
      <c r="B25" s="6"/>
      <c r="C25" s="6" t="s">
        <v>22</v>
      </c>
      <c r="D25" s="11">
        <v>2175</v>
      </c>
      <c r="E25" s="7"/>
      <c r="F25" s="11">
        <v>375</v>
      </c>
      <c r="G25" s="7"/>
      <c r="H25" s="7">
        <v>495</v>
      </c>
      <c r="I25" s="7">
        <v>2900</v>
      </c>
      <c r="J25" s="11">
        <v>200</v>
      </c>
      <c r="K25" s="53">
        <f t="shared" si="0"/>
        <v>10695</v>
      </c>
      <c r="L25" s="52">
        <f t="shared" si="1"/>
        <v>13795</v>
      </c>
    </row>
    <row r="26" spans="1:12" ht="15" customHeight="1">
      <c r="A26" s="6"/>
      <c r="B26" s="6"/>
      <c r="C26" s="6" t="s">
        <v>23</v>
      </c>
      <c r="D26" s="11">
        <v>2175</v>
      </c>
      <c r="E26" s="7">
        <v>220</v>
      </c>
      <c r="F26" s="7">
        <v>375</v>
      </c>
      <c r="G26" s="7"/>
      <c r="H26" s="7">
        <v>495</v>
      </c>
      <c r="I26" s="7">
        <v>2900</v>
      </c>
      <c r="J26" s="11">
        <v>200</v>
      </c>
      <c r="K26" s="53">
        <f t="shared" si="0"/>
        <v>11575</v>
      </c>
      <c r="L26" s="52">
        <f t="shared" si="1"/>
        <v>14675</v>
      </c>
    </row>
    <row r="27" spans="1:12" ht="15" customHeight="1">
      <c r="A27" s="9"/>
      <c r="B27" s="9"/>
      <c r="C27" s="9" t="s">
        <v>6</v>
      </c>
      <c r="D27" s="10">
        <v>3080</v>
      </c>
      <c r="E27" s="10"/>
      <c r="F27" s="10">
        <v>0</v>
      </c>
      <c r="G27" s="10"/>
      <c r="H27" s="10">
        <v>495</v>
      </c>
      <c r="I27" s="10">
        <v>2900</v>
      </c>
      <c r="J27" s="10">
        <v>200</v>
      </c>
      <c r="K27" s="57">
        <f t="shared" si="0"/>
        <v>12815</v>
      </c>
      <c r="L27" s="58">
        <f t="shared" si="1"/>
        <v>15915</v>
      </c>
    </row>
    <row r="28" spans="1:12" ht="15" customHeight="1">
      <c r="A28" s="7" t="s">
        <v>2</v>
      </c>
      <c r="B28" s="61" t="s">
        <v>65</v>
      </c>
      <c r="C28" s="5" t="s">
        <v>62</v>
      </c>
      <c r="D28" s="7" t="s">
        <v>63</v>
      </c>
      <c r="E28" s="18" t="s">
        <v>57</v>
      </c>
      <c r="F28" s="7" t="s">
        <v>58</v>
      </c>
      <c r="H28" s="40" t="s">
        <v>85</v>
      </c>
      <c r="I28" s="7" t="s">
        <v>59</v>
      </c>
      <c r="J28" s="7" t="s">
        <v>60</v>
      </c>
      <c r="K28" s="6"/>
      <c r="L28" s="6"/>
    </row>
    <row r="29" spans="1:12" ht="15" customHeight="1">
      <c r="A29" s="7"/>
      <c r="B29" s="7"/>
      <c r="C29" s="11">
        <v>150</v>
      </c>
      <c r="D29" s="7">
        <v>120</v>
      </c>
      <c r="E29" s="18">
        <v>120</v>
      </c>
      <c r="F29" s="7">
        <v>10</v>
      </c>
      <c r="H29" s="62">
        <v>50</v>
      </c>
      <c r="I29" s="7">
        <v>45</v>
      </c>
      <c r="J29" s="15">
        <f>SUM(C29:I29)</f>
        <v>495</v>
      </c>
      <c r="K29" s="13"/>
      <c r="L29" s="13"/>
    </row>
    <row r="30" spans="1:12" ht="15" customHeight="1">
      <c r="A30" s="10" t="s">
        <v>61</v>
      </c>
      <c r="B30" s="63" t="s">
        <v>86</v>
      </c>
      <c r="C30" s="10">
        <v>15</v>
      </c>
      <c r="D30" s="10" t="s">
        <v>28</v>
      </c>
      <c r="E30" s="64">
        <v>120</v>
      </c>
      <c r="F30" s="10" t="s">
        <v>28</v>
      </c>
      <c r="G30" s="9"/>
      <c r="H30" s="65" t="s">
        <v>28</v>
      </c>
      <c r="I30" s="10">
        <v>45</v>
      </c>
      <c r="J30" s="20">
        <f>SUM(C30:I30)</f>
        <v>180</v>
      </c>
      <c r="K30" s="17"/>
      <c r="L30" s="17"/>
    </row>
    <row r="31" spans="1:12" ht="34.5" customHeight="1">
      <c r="A31" s="66" t="s">
        <v>69</v>
      </c>
      <c r="B31" s="253" t="s">
        <v>87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</row>
    <row r="32" spans="2:12" ht="16.5" customHeight="1">
      <c r="B32" s="255" t="s">
        <v>97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</row>
    <row r="33" spans="2:12" ht="17.25" customHeight="1">
      <c r="B33" s="251" t="s">
        <v>96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</row>
    <row r="34" ht="15" customHeight="1">
      <c r="B34" s="5" t="s">
        <v>98</v>
      </c>
    </row>
    <row r="35" spans="1:12" ht="15" customHeight="1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</row>
    <row r="36" ht="29.25" customHeight="1"/>
    <row r="37" ht="15" customHeight="1"/>
    <row r="38" ht="15" customHeight="1"/>
    <row r="40" ht="15.75" customHeight="1">
      <c r="L40" s="52"/>
    </row>
    <row r="44" spans="1:12" ht="15.75" customHeight="1">
      <c r="A44" s="10"/>
      <c r="B44" s="9"/>
      <c r="C44" s="10"/>
      <c r="D44" s="9"/>
      <c r="E44" s="10"/>
      <c r="F44" s="9"/>
      <c r="G44" s="10"/>
      <c r="H44" s="10"/>
      <c r="I44" s="9"/>
      <c r="J44" s="9"/>
      <c r="K44" s="17"/>
      <c r="L44" s="17"/>
    </row>
    <row r="45" spans="1:12" ht="15.75" customHeight="1">
      <c r="A45" s="242"/>
      <c r="B45" s="242"/>
      <c r="C45" s="242"/>
      <c r="D45" s="242"/>
      <c r="E45" s="242"/>
      <c r="F45" s="242"/>
      <c r="G45" s="242"/>
      <c r="H45" s="242"/>
      <c r="I45" s="242"/>
      <c r="J45" s="242"/>
      <c r="K45" s="242"/>
      <c r="L45" s="242"/>
    </row>
    <row r="49" spans="1:12" ht="15.75" customHeight="1">
      <c r="A49" s="241"/>
      <c r="B49" s="241"/>
      <c r="C49" s="241"/>
      <c r="D49" s="241"/>
      <c r="E49" s="241"/>
      <c r="F49" s="241"/>
      <c r="G49" s="241"/>
      <c r="H49" s="241"/>
      <c r="I49" s="241"/>
      <c r="J49" s="241"/>
      <c r="K49" s="241"/>
      <c r="L49" s="241"/>
    </row>
    <row r="50" spans="1:12" ht="15.75" customHeight="1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</row>
    <row r="52" spans="1:12" ht="15.75" customHeight="1">
      <c r="A52" s="242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2"/>
    </row>
    <row r="53" spans="1:12" ht="15.75" customHeight="1">
      <c r="A53" s="243"/>
      <c r="B53" s="243"/>
      <c r="C53" s="243"/>
      <c r="D53" s="243"/>
      <c r="E53" s="243"/>
      <c r="F53" s="243"/>
      <c r="G53" s="243"/>
      <c r="H53" s="243"/>
      <c r="I53" s="243"/>
      <c r="J53" s="243"/>
      <c r="K53" s="241"/>
      <c r="L53" s="241"/>
    </row>
    <row r="54" spans="1:12" ht="15.75" customHeight="1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241"/>
      <c r="L54" s="241"/>
    </row>
  </sheetData>
  <sheetProtection/>
  <mergeCells count="10">
    <mergeCell ref="A2:L2"/>
    <mergeCell ref="K54:L54"/>
    <mergeCell ref="A52:L52"/>
    <mergeCell ref="A53:L53"/>
    <mergeCell ref="B31:L31"/>
    <mergeCell ref="A3:L3"/>
    <mergeCell ref="A45:L45"/>
    <mergeCell ref="A49:L49"/>
    <mergeCell ref="B32:L32"/>
    <mergeCell ref="B33:L33"/>
  </mergeCells>
  <printOptions/>
  <pageMargins left="0.25" right="0.25" top="0.25" bottom="0" header="0.5" footer="0.5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L35"/>
  <sheetViews>
    <sheetView zoomScalePageLayoutView="0" workbookViewId="0" topLeftCell="A1">
      <selection activeCell="A4" sqref="A4"/>
    </sheetView>
  </sheetViews>
  <sheetFormatPr defaultColWidth="9.140625" defaultRowHeight="15.75" customHeight="1"/>
  <cols>
    <col min="1" max="1" width="5.00390625" style="5" customWidth="1"/>
    <col min="2" max="2" width="23.00390625" style="5" customWidth="1"/>
    <col min="3" max="3" width="11.7109375" style="5" customWidth="1"/>
    <col min="4" max="4" width="10.57421875" style="5" customWidth="1"/>
    <col min="5" max="5" width="10.28125" style="5" customWidth="1"/>
    <col min="6" max="6" width="10.7109375" style="5" customWidth="1"/>
    <col min="7" max="7" width="0.42578125" style="5" customWidth="1"/>
    <col min="8" max="8" width="12.7109375" style="5" customWidth="1"/>
    <col min="9" max="10" width="10.7109375" style="5" customWidth="1"/>
    <col min="11" max="11" width="16.421875" style="5" customWidth="1"/>
    <col min="12" max="12" width="16.7109375" style="5" customWidth="1"/>
    <col min="13" max="13" width="10.7109375" style="5" customWidth="1"/>
    <col min="14" max="14" width="9.421875" style="5" bestFit="1" customWidth="1"/>
    <col min="15" max="16384" width="9.140625" style="5" customWidth="1"/>
  </cols>
  <sheetData>
    <row r="1" ht="1.5" customHeight="1"/>
    <row r="2" spans="1:12" ht="16.5" customHeight="1">
      <c r="A2" s="241" t="s">
        <v>94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</row>
    <row r="3" spans="1:12" ht="15" customHeight="1">
      <c r="A3" s="243" t="s">
        <v>156</v>
      </c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</row>
    <row r="4" spans="2:12" ht="15" customHeight="1">
      <c r="B4" s="12"/>
      <c r="D4" s="15" t="s">
        <v>25</v>
      </c>
      <c r="E4" s="14" t="s">
        <v>27</v>
      </c>
      <c r="F4" s="27" t="s">
        <v>30</v>
      </c>
      <c r="G4" s="14"/>
      <c r="H4" s="14" t="s">
        <v>32</v>
      </c>
      <c r="I4" s="27" t="s">
        <v>31</v>
      </c>
      <c r="J4" s="14" t="s">
        <v>34</v>
      </c>
      <c r="K4" s="27" t="s">
        <v>75</v>
      </c>
      <c r="L4" s="27" t="s">
        <v>75</v>
      </c>
    </row>
    <row r="5" spans="1:12" ht="15" customHeight="1">
      <c r="A5" s="14">
        <v>1</v>
      </c>
      <c r="B5" s="15" t="s">
        <v>33</v>
      </c>
      <c r="C5" s="15" t="s">
        <v>19</v>
      </c>
      <c r="D5" s="14" t="s">
        <v>26</v>
      </c>
      <c r="E5" s="14" t="s">
        <v>26</v>
      </c>
      <c r="F5" s="14" t="s">
        <v>56</v>
      </c>
      <c r="G5" s="14"/>
      <c r="H5" s="14" t="s">
        <v>42</v>
      </c>
      <c r="I5" s="15" t="s">
        <v>26</v>
      </c>
      <c r="J5" s="14" t="s">
        <v>35</v>
      </c>
      <c r="K5" s="14" t="s">
        <v>80</v>
      </c>
      <c r="L5" s="15" t="s">
        <v>81</v>
      </c>
    </row>
    <row r="6" spans="1:12" ht="15" customHeight="1">
      <c r="A6" s="17"/>
      <c r="B6" s="9"/>
      <c r="C6" s="9"/>
      <c r="D6" s="20" t="s">
        <v>55</v>
      </c>
      <c r="E6" s="20" t="s">
        <v>55</v>
      </c>
      <c r="F6" s="20" t="s">
        <v>55</v>
      </c>
      <c r="G6" s="20"/>
      <c r="H6" s="9"/>
      <c r="I6" s="9"/>
      <c r="J6" s="9"/>
      <c r="K6" s="47" t="s">
        <v>82</v>
      </c>
      <c r="L6" s="20" t="s">
        <v>83</v>
      </c>
    </row>
    <row r="7" spans="1:12" ht="15" customHeight="1">
      <c r="A7" s="48"/>
      <c r="B7" s="49"/>
      <c r="C7" s="49"/>
      <c r="D7" s="50">
        <v>1</v>
      </c>
      <c r="E7" s="50">
        <v>2</v>
      </c>
      <c r="F7" s="50">
        <v>3</v>
      </c>
      <c r="G7" s="50"/>
      <c r="H7" s="50">
        <v>4</v>
      </c>
      <c r="I7" s="50">
        <v>5</v>
      </c>
      <c r="J7" s="50">
        <v>6</v>
      </c>
      <c r="K7" s="50">
        <v>7</v>
      </c>
      <c r="L7" s="50">
        <v>8</v>
      </c>
    </row>
    <row r="8" spans="1:12" ht="15" customHeight="1">
      <c r="A8" s="7" t="s">
        <v>2</v>
      </c>
      <c r="B8" s="5" t="s">
        <v>3</v>
      </c>
      <c r="C8" s="6" t="s">
        <v>84</v>
      </c>
      <c r="D8" s="11">
        <v>1055</v>
      </c>
      <c r="E8" s="51"/>
      <c r="F8" s="11">
        <v>150</v>
      </c>
      <c r="G8" s="7"/>
      <c r="H8" s="7">
        <v>180</v>
      </c>
      <c r="I8" s="7">
        <v>145</v>
      </c>
      <c r="J8" s="11">
        <v>200</v>
      </c>
      <c r="K8" s="67">
        <f aca="true" t="shared" si="0" ref="K8:K27">+D8*4+E8*4+F8*4+G8*4+H8</f>
        <v>5000</v>
      </c>
      <c r="L8" s="52">
        <f aca="true" t="shared" si="1" ref="L8:L27">+I8+J8+K8</f>
        <v>5345</v>
      </c>
    </row>
    <row r="9" spans="1:12" ht="15" customHeight="1">
      <c r="A9" s="7"/>
      <c r="B9" s="5" t="s">
        <v>4</v>
      </c>
      <c r="C9" s="6" t="s">
        <v>22</v>
      </c>
      <c r="D9" s="11">
        <v>1320</v>
      </c>
      <c r="E9" s="51"/>
      <c r="F9" s="11">
        <v>150</v>
      </c>
      <c r="G9" s="7"/>
      <c r="H9" s="7">
        <v>180</v>
      </c>
      <c r="I9" s="7">
        <v>145</v>
      </c>
      <c r="J9" s="11">
        <v>200</v>
      </c>
      <c r="K9" s="53">
        <f t="shared" si="0"/>
        <v>6060</v>
      </c>
      <c r="L9" s="52">
        <f t="shared" si="1"/>
        <v>6405</v>
      </c>
    </row>
    <row r="10" spans="1:12" ht="15" customHeight="1">
      <c r="A10" s="7"/>
      <c r="B10" s="6" t="s">
        <v>5</v>
      </c>
      <c r="C10" s="6" t="s">
        <v>23</v>
      </c>
      <c r="D10" s="11">
        <v>1320</v>
      </c>
      <c r="E10" s="7">
        <v>120</v>
      </c>
      <c r="F10" s="7">
        <v>150</v>
      </c>
      <c r="G10" s="7"/>
      <c r="H10" s="7">
        <v>180</v>
      </c>
      <c r="I10" s="7">
        <v>145</v>
      </c>
      <c r="J10" s="11">
        <v>200</v>
      </c>
      <c r="K10" s="53">
        <f t="shared" si="0"/>
        <v>6540</v>
      </c>
      <c r="L10" s="52">
        <f t="shared" si="1"/>
        <v>6885</v>
      </c>
    </row>
    <row r="11" spans="1:12" ht="15" customHeight="1">
      <c r="A11" s="10"/>
      <c r="B11" s="9"/>
      <c r="C11" s="9" t="s">
        <v>6</v>
      </c>
      <c r="D11" s="10">
        <v>1605</v>
      </c>
      <c r="E11" s="54"/>
      <c r="F11" s="10">
        <v>375</v>
      </c>
      <c r="G11" s="10"/>
      <c r="H11" s="10">
        <v>180</v>
      </c>
      <c r="I11" s="10">
        <v>145</v>
      </c>
      <c r="J11" s="10">
        <v>200</v>
      </c>
      <c r="K11" s="53">
        <f t="shared" si="0"/>
        <v>8100</v>
      </c>
      <c r="L11" s="55">
        <f t="shared" si="1"/>
        <v>8445</v>
      </c>
    </row>
    <row r="12" spans="1:12" ht="15" customHeight="1">
      <c r="A12" s="7" t="s">
        <v>7</v>
      </c>
      <c r="B12" s="8" t="s">
        <v>8</v>
      </c>
      <c r="C12" s="6" t="s">
        <v>84</v>
      </c>
      <c r="D12" s="11">
        <v>800</v>
      </c>
      <c r="E12" s="7"/>
      <c r="F12" s="11">
        <v>150</v>
      </c>
      <c r="G12" s="7"/>
      <c r="H12" s="7">
        <v>180</v>
      </c>
      <c r="I12" s="7">
        <v>145</v>
      </c>
      <c r="J12" s="11">
        <v>200</v>
      </c>
      <c r="K12" s="56">
        <f t="shared" si="0"/>
        <v>3980</v>
      </c>
      <c r="L12" s="52">
        <f t="shared" si="1"/>
        <v>4325</v>
      </c>
    </row>
    <row r="13" spans="1:12" ht="15" customHeight="1">
      <c r="A13" s="11"/>
      <c r="B13" s="5" t="s">
        <v>4</v>
      </c>
      <c r="C13" s="6" t="s">
        <v>22</v>
      </c>
      <c r="D13" s="11">
        <v>1055</v>
      </c>
      <c r="E13" s="7"/>
      <c r="F13" s="11">
        <v>150</v>
      </c>
      <c r="G13" s="7"/>
      <c r="H13" s="7">
        <v>180</v>
      </c>
      <c r="I13" s="7">
        <v>145</v>
      </c>
      <c r="J13" s="11">
        <v>200</v>
      </c>
      <c r="K13" s="53">
        <f t="shared" si="0"/>
        <v>5000</v>
      </c>
      <c r="L13" s="52">
        <f t="shared" si="1"/>
        <v>5345</v>
      </c>
    </row>
    <row r="14" spans="1:12" ht="15" customHeight="1">
      <c r="A14" s="7"/>
      <c r="B14" s="6" t="s">
        <v>5</v>
      </c>
      <c r="C14" s="6" t="s">
        <v>23</v>
      </c>
      <c r="D14" s="11">
        <v>1055</v>
      </c>
      <c r="E14" s="7">
        <v>120</v>
      </c>
      <c r="F14" s="7">
        <v>150</v>
      </c>
      <c r="G14" s="7"/>
      <c r="H14" s="7">
        <v>180</v>
      </c>
      <c r="I14" s="7">
        <v>145</v>
      </c>
      <c r="J14" s="11">
        <v>200</v>
      </c>
      <c r="K14" s="53">
        <f t="shared" si="0"/>
        <v>5480</v>
      </c>
      <c r="L14" s="52">
        <f t="shared" si="1"/>
        <v>5825</v>
      </c>
    </row>
    <row r="15" spans="1:12" ht="15" customHeight="1">
      <c r="A15" s="10"/>
      <c r="B15" s="9"/>
      <c r="C15" s="9" t="s">
        <v>6</v>
      </c>
      <c r="D15" s="10">
        <v>1185</v>
      </c>
      <c r="E15" s="10"/>
      <c r="F15" s="10">
        <v>375</v>
      </c>
      <c r="G15" s="10"/>
      <c r="H15" s="10">
        <v>180</v>
      </c>
      <c r="I15" s="10">
        <v>145</v>
      </c>
      <c r="J15" s="10">
        <v>200</v>
      </c>
      <c r="K15" s="57">
        <f t="shared" si="0"/>
        <v>6420</v>
      </c>
      <c r="L15" s="58">
        <f t="shared" si="1"/>
        <v>6765</v>
      </c>
    </row>
    <row r="16" spans="1:12" ht="15" customHeight="1">
      <c r="A16" s="7" t="s">
        <v>9</v>
      </c>
      <c r="B16" s="6" t="s">
        <v>10</v>
      </c>
      <c r="C16" s="6" t="s">
        <v>84</v>
      </c>
      <c r="D16" s="11">
        <v>660</v>
      </c>
      <c r="E16" s="7"/>
      <c r="F16" s="11">
        <v>150</v>
      </c>
      <c r="G16" s="7"/>
      <c r="H16" s="7">
        <v>180</v>
      </c>
      <c r="I16" s="7">
        <v>145</v>
      </c>
      <c r="J16" s="11">
        <v>200</v>
      </c>
      <c r="K16" s="53">
        <f t="shared" si="0"/>
        <v>3420</v>
      </c>
      <c r="L16" s="52">
        <f t="shared" si="1"/>
        <v>3765</v>
      </c>
    </row>
    <row r="17" spans="1:12" ht="15" customHeight="1">
      <c r="A17" s="7"/>
      <c r="B17" s="5" t="s">
        <v>4</v>
      </c>
      <c r="C17" s="6" t="s">
        <v>22</v>
      </c>
      <c r="D17" s="11">
        <v>800</v>
      </c>
      <c r="E17" s="7"/>
      <c r="F17" s="11">
        <v>150</v>
      </c>
      <c r="G17" s="7"/>
      <c r="H17" s="7">
        <v>180</v>
      </c>
      <c r="I17" s="7">
        <v>145</v>
      </c>
      <c r="J17" s="11">
        <v>200</v>
      </c>
      <c r="K17" s="53">
        <f t="shared" si="0"/>
        <v>3980</v>
      </c>
      <c r="L17" s="52">
        <f t="shared" si="1"/>
        <v>4325</v>
      </c>
    </row>
    <row r="18" spans="1:12" ht="15" customHeight="1">
      <c r="A18" s="11"/>
      <c r="B18" s="5" t="s">
        <v>5</v>
      </c>
      <c r="C18" s="6" t="s">
        <v>23</v>
      </c>
      <c r="D18" s="11">
        <v>800</v>
      </c>
      <c r="E18" s="7">
        <v>120</v>
      </c>
      <c r="F18" s="7">
        <v>150</v>
      </c>
      <c r="G18" s="7"/>
      <c r="H18" s="7">
        <v>180</v>
      </c>
      <c r="I18" s="7">
        <v>145</v>
      </c>
      <c r="J18" s="11">
        <v>200</v>
      </c>
      <c r="K18" s="53">
        <f t="shared" si="0"/>
        <v>4460</v>
      </c>
      <c r="L18" s="52">
        <f t="shared" si="1"/>
        <v>4805</v>
      </c>
    </row>
    <row r="19" spans="1:12" ht="15" customHeight="1">
      <c r="A19" s="10"/>
      <c r="B19" s="9"/>
      <c r="C19" s="9" t="s">
        <v>6</v>
      </c>
      <c r="D19" s="10">
        <v>915</v>
      </c>
      <c r="E19" s="10"/>
      <c r="F19" s="10">
        <v>375</v>
      </c>
      <c r="G19" s="10"/>
      <c r="H19" s="10">
        <v>180</v>
      </c>
      <c r="I19" s="10">
        <v>145</v>
      </c>
      <c r="J19" s="10">
        <v>200</v>
      </c>
      <c r="K19" s="53">
        <f t="shared" si="0"/>
        <v>5340</v>
      </c>
      <c r="L19" s="52">
        <f t="shared" si="1"/>
        <v>5685</v>
      </c>
    </row>
    <row r="20" spans="1:12" ht="15" customHeight="1">
      <c r="A20" s="7" t="s">
        <v>11</v>
      </c>
      <c r="B20" s="5" t="s">
        <v>12</v>
      </c>
      <c r="C20" s="6" t="s">
        <v>84</v>
      </c>
      <c r="D20" s="11">
        <v>520</v>
      </c>
      <c r="E20" s="7"/>
      <c r="F20" s="11">
        <v>150</v>
      </c>
      <c r="G20" s="7"/>
      <c r="H20" s="7">
        <v>180</v>
      </c>
      <c r="I20" s="7">
        <v>145</v>
      </c>
      <c r="J20" s="11">
        <v>200</v>
      </c>
      <c r="K20" s="56">
        <f t="shared" si="0"/>
        <v>2860</v>
      </c>
      <c r="L20" s="59">
        <f t="shared" si="1"/>
        <v>3205</v>
      </c>
    </row>
    <row r="21" spans="1:12" ht="15" customHeight="1">
      <c r="A21" s="7"/>
      <c r="B21" s="6" t="s">
        <v>13</v>
      </c>
      <c r="C21" s="6" t="s">
        <v>22</v>
      </c>
      <c r="D21" s="11">
        <v>660</v>
      </c>
      <c r="E21" s="7"/>
      <c r="F21" s="11">
        <v>150</v>
      </c>
      <c r="G21" s="7"/>
      <c r="H21" s="7">
        <v>180</v>
      </c>
      <c r="I21" s="7">
        <v>145</v>
      </c>
      <c r="J21" s="11">
        <v>200</v>
      </c>
      <c r="K21" s="53">
        <f t="shared" si="0"/>
        <v>3420</v>
      </c>
      <c r="L21" s="60">
        <f t="shared" si="1"/>
        <v>3765</v>
      </c>
    </row>
    <row r="22" spans="1:12" ht="15" customHeight="1">
      <c r="A22" s="7"/>
      <c r="B22" s="5" t="s">
        <v>4</v>
      </c>
      <c r="C22" s="6" t="s">
        <v>23</v>
      </c>
      <c r="D22" s="11">
        <v>660</v>
      </c>
      <c r="E22" s="7">
        <v>120</v>
      </c>
      <c r="F22" s="7">
        <v>150</v>
      </c>
      <c r="G22" s="7"/>
      <c r="H22" s="7">
        <v>180</v>
      </c>
      <c r="I22" s="7">
        <v>145</v>
      </c>
      <c r="J22" s="11">
        <v>200</v>
      </c>
      <c r="K22" s="53">
        <f t="shared" si="0"/>
        <v>3900</v>
      </c>
      <c r="L22" s="60">
        <f t="shared" si="1"/>
        <v>4245</v>
      </c>
    </row>
    <row r="23" spans="1:12" ht="15" customHeight="1">
      <c r="A23" s="9"/>
      <c r="B23" s="9" t="s">
        <v>24</v>
      </c>
      <c r="C23" s="9" t="s">
        <v>6</v>
      </c>
      <c r="D23" s="10">
        <v>800</v>
      </c>
      <c r="E23" s="10"/>
      <c r="F23" s="10">
        <v>375</v>
      </c>
      <c r="G23" s="10"/>
      <c r="H23" s="10">
        <v>180</v>
      </c>
      <c r="I23" s="10">
        <v>145</v>
      </c>
      <c r="J23" s="10">
        <v>200</v>
      </c>
      <c r="K23" s="57">
        <f t="shared" si="0"/>
        <v>4880</v>
      </c>
      <c r="L23" s="58">
        <f t="shared" si="1"/>
        <v>5225</v>
      </c>
    </row>
    <row r="24" spans="1:12" ht="15" customHeight="1">
      <c r="A24" s="7" t="s">
        <v>14</v>
      </c>
      <c r="B24" s="5" t="s">
        <v>15</v>
      </c>
      <c r="C24" s="6" t="s">
        <v>84</v>
      </c>
      <c r="D24" s="11">
        <v>2090</v>
      </c>
      <c r="E24" s="7"/>
      <c r="F24" s="11">
        <v>375</v>
      </c>
      <c r="G24" s="7"/>
      <c r="H24" s="7">
        <v>495</v>
      </c>
      <c r="I24" s="7">
        <v>2900</v>
      </c>
      <c r="J24" s="11">
        <v>200</v>
      </c>
      <c r="K24" s="53">
        <f t="shared" si="0"/>
        <v>10355</v>
      </c>
      <c r="L24" s="52">
        <f t="shared" si="1"/>
        <v>13455</v>
      </c>
    </row>
    <row r="25" spans="1:12" ht="15" customHeight="1">
      <c r="A25" s="6"/>
      <c r="B25" s="6"/>
      <c r="C25" s="6" t="s">
        <v>22</v>
      </c>
      <c r="D25" s="11">
        <v>2390</v>
      </c>
      <c r="E25" s="7"/>
      <c r="F25" s="11">
        <v>375</v>
      </c>
      <c r="G25" s="7"/>
      <c r="H25" s="7">
        <v>495</v>
      </c>
      <c r="I25" s="7">
        <v>2900</v>
      </c>
      <c r="J25" s="11">
        <v>200</v>
      </c>
      <c r="K25" s="53">
        <f t="shared" si="0"/>
        <v>11555</v>
      </c>
      <c r="L25" s="52">
        <f t="shared" si="1"/>
        <v>14655</v>
      </c>
    </row>
    <row r="26" spans="1:12" ht="15" customHeight="1">
      <c r="A26" s="6"/>
      <c r="B26" s="6"/>
      <c r="C26" s="6" t="s">
        <v>23</v>
      </c>
      <c r="D26" s="11">
        <v>2390</v>
      </c>
      <c r="E26" s="7">
        <v>220</v>
      </c>
      <c r="F26" s="7">
        <v>375</v>
      </c>
      <c r="G26" s="7"/>
      <c r="H26" s="7">
        <v>495</v>
      </c>
      <c r="I26" s="7">
        <v>2900</v>
      </c>
      <c r="J26" s="11">
        <v>200</v>
      </c>
      <c r="K26" s="53">
        <f t="shared" si="0"/>
        <v>12435</v>
      </c>
      <c r="L26" s="52">
        <f t="shared" si="1"/>
        <v>15535</v>
      </c>
    </row>
    <row r="27" spans="1:12" ht="15" customHeight="1">
      <c r="A27" s="9"/>
      <c r="B27" s="9"/>
      <c r="C27" s="9" t="s">
        <v>6</v>
      </c>
      <c r="D27" s="10">
        <v>3385</v>
      </c>
      <c r="E27" s="10"/>
      <c r="F27" s="10">
        <v>375</v>
      </c>
      <c r="G27" s="10"/>
      <c r="H27" s="10">
        <v>495</v>
      </c>
      <c r="I27" s="10">
        <v>2900</v>
      </c>
      <c r="J27" s="10">
        <v>200</v>
      </c>
      <c r="K27" s="57">
        <f t="shared" si="0"/>
        <v>15535</v>
      </c>
      <c r="L27" s="58">
        <f t="shared" si="1"/>
        <v>18635</v>
      </c>
    </row>
    <row r="28" spans="1:12" ht="15" customHeight="1">
      <c r="A28" s="7" t="s">
        <v>2</v>
      </c>
      <c r="B28" s="61" t="s">
        <v>65</v>
      </c>
      <c r="C28" s="5" t="s">
        <v>62</v>
      </c>
      <c r="D28" s="7" t="s">
        <v>63</v>
      </c>
      <c r="E28" s="18" t="s">
        <v>57</v>
      </c>
      <c r="F28" s="7" t="s">
        <v>58</v>
      </c>
      <c r="H28" s="40" t="s">
        <v>85</v>
      </c>
      <c r="I28" s="7" t="s">
        <v>59</v>
      </c>
      <c r="J28" s="7" t="s">
        <v>60</v>
      </c>
      <c r="K28" s="6"/>
      <c r="L28" s="6"/>
    </row>
    <row r="29" spans="1:12" ht="15" customHeight="1">
      <c r="A29" s="7"/>
      <c r="B29" s="7"/>
      <c r="C29" s="11">
        <v>150</v>
      </c>
      <c r="D29" s="7">
        <v>120</v>
      </c>
      <c r="E29" s="18">
        <v>120</v>
      </c>
      <c r="F29" s="7">
        <v>10</v>
      </c>
      <c r="H29" s="62">
        <v>50</v>
      </c>
      <c r="I29" s="7">
        <v>45</v>
      </c>
      <c r="J29" s="15">
        <f>SUM(C29:I29)</f>
        <v>495</v>
      </c>
      <c r="K29" s="13"/>
      <c r="L29" s="13"/>
    </row>
    <row r="30" spans="1:12" ht="15" customHeight="1">
      <c r="A30" s="10" t="s">
        <v>61</v>
      </c>
      <c r="B30" s="63" t="s">
        <v>86</v>
      </c>
      <c r="C30" s="10">
        <v>15</v>
      </c>
      <c r="D30" s="10" t="s">
        <v>28</v>
      </c>
      <c r="E30" s="64">
        <v>120</v>
      </c>
      <c r="F30" s="10" t="s">
        <v>28</v>
      </c>
      <c r="G30" s="9"/>
      <c r="H30" s="65" t="s">
        <v>28</v>
      </c>
      <c r="I30" s="10">
        <v>45</v>
      </c>
      <c r="J30" s="20">
        <f>SUM(C30:I30)</f>
        <v>180</v>
      </c>
      <c r="K30" s="17"/>
      <c r="L30" s="17"/>
    </row>
    <row r="31" spans="1:12" ht="34.5" customHeight="1">
      <c r="A31" s="66" t="s">
        <v>69</v>
      </c>
      <c r="B31" s="253" t="s">
        <v>87</v>
      </c>
      <c r="C31" s="254"/>
      <c r="D31" s="254"/>
      <c r="E31" s="254"/>
      <c r="F31" s="254"/>
      <c r="G31" s="254"/>
      <c r="H31" s="254"/>
      <c r="I31" s="254"/>
      <c r="J31" s="254"/>
      <c r="K31" s="254"/>
      <c r="L31" s="254"/>
    </row>
    <row r="32" spans="2:12" ht="22.5" customHeight="1">
      <c r="B32" s="255" t="s">
        <v>97</v>
      </c>
      <c r="C32" s="255"/>
      <c r="D32" s="255"/>
      <c r="E32" s="255"/>
      <c r="F32" s="255"/>
      <c r="G32" s="255"/>
      <c r="H32" s="255"/>
      <c r="I32" s="255"/>
      <c r="J32" s="255"/>
      <c r="K32" s="255"/>
      <c r="L32" s="255"/>
    </row>
    <row r="33" spans="2:12" ht="19.5" customHeight="1">
      <c r="B33" s="251" t="s">
        <v>96</v>
      </c>
      <c r="C33" s="252"/>
      <c r="D33" s="252"/>
      <c r="E33" s="252"/>
      <c r="F33" s="252"/>
      <c r="G33" s="252"/>
      <c r="H33" s="252"/>
      <c r="I33" s="252"/>
      <c r="J33" s="252"/>
      <c r="K33" s="252"/>
      <c r="L33" s="252"/>
    </row>
    <row r="34" ht="15.75" customHeight="1">
      <c r="B34" s="5" t="s">
        <v>98</v>
      </c>
    </row>
    <row r="35" ht="15.75" customHeight="1">
      <c r="A35" s="12" t="s">
        <v>99</v>
      </c>
    </row>
  </sheetData>
  <sheetProtection/>
  <mergeCells count="5">
    <mergeCell ref="B33:L33"/>
    <mergeCell ref="B32:L32"/>
    <mergeCell ref="A2:L2"/>
    <mergeCell ref="B31:L31"/>
    <mergeCell ref="A3:L3"/>
  </mergeCells>
  <printOptions/>
  <pageMargins left="0.25" right="0.25" top="0.25" bottom="0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AIR FORCE SCHOOL</dc:creator>
  <cp:keywords/>
  <dc:description/>
  <cp:lastModifiedBy>ACER</cp:lastModifiedBy>
  <cp:lastPrinted>2021-05-03T08:42:58Z</cp:lastPrinted>
  <dcterms:created xsi:type="dcterms:W3CDTF">2002-01-30T07:42:44Z</dcterms:created>
  <dcterms:modified xsi:type="dcterms:W3CDTF">2021-06-15T08:32:06Z</dcterms:modified>
  <cp:category/>
  <cp:version/>
  <cp:contentType/>
  <cp:contentStatus/>
</cp:coreProperties>
</file>